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D:\AIR TICKET\J.JOYCE\"/>
    </mc:Choice>
  </mc:AlternateContent>
  <bookViews>
    <workbookView xWindow="0" yWindow="0" windowWidth="23040" windowHeight="8424"/>
  </bookViews>
  <sheets>
    <sheet name="BOQ Lot 1" sheetId="10" r:id="rId1"/>
    <sheet name="BOQ Lot 2" sheetId="13" r:id="rId2"/>
    <sheet name="BOQ Lot 3" sheetId="14" r:id="rId3"/>
    <sheet name="BOQ Lot 4" sheetId="15" r:id="rId4"/>
    <sheet name="BOQ Lot 5" sheetId="31" r:id="rId5"/>
    <sheet name="BOQ Lot 6" sheetId="32" r:id="rId6"/>
    <sheet name="BOQ Lot 7" sheetId="33" r:id="rId7"/>
    <sheet name="BOQ Lot 8" sheetId="36" r:id="rId8"/>
  </sheets>
  <definedNames>
    <definedName name="_xlnm.Print_Area" localSheetId="0">'BOQ Lot 1'!$A$1:$F$35</definedName>
    <definedName name="_xlnm.Print_Area" localSheetId="1">'BOQ Lot 2'!$A$1:$F$35</definedName>
    <definedName name="_xlnm.Print_Area" localSheetId="2">'BOQ Lot 3'!$A$1:$F$35</definedName>
    <definedName name="_xlnm.Print_Area" localSheetId="3">'BOQ Lot 4'!$A$1:$F$35</definedName>
    <definedName name="_xlnm.Print_Area" localSheetId="4">'BOQ Lot 5'!$A$1:$F$35</definedName>
    <definedName name="_xlnm.Print_Area" localSheetId="5">'BOQ Lot 6'!$A$1:$F$35</definedName>
    <definedName name="_xlnm.Print_Area" localSheetId="6">'BOQ Lot 7'!$A$1:$F$35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1" i="13" l="1"/>
  <c r="F28" i="31"/>
  <c r="F27" i="31"/>
  <c r="F26" i="31"/>
  <c r="F25" i="31"/>
  <c r="F24" i="31"/>
  <c r="F22" i="31"/>
  <c r="F21" i="31"/>
  <c r="F19" i="31"/>
  <c r="F18" i="31"/>
  <c r="F17" i="31"/>
  <c r="F20" i="31"/>
  <c r="F23" i="31"/>
  <c r="F18" i="32"/>
  <c r="F19" i="32"/>
  <c r="F20" i="32"/>
  <c r="F21" i="32"/>
  <c r="F22" i="32"/>
  <c r="F23" i="32"/>
  <c r="F24" i="32"/>
  <c r="F25" i="32"/>
  <c r="F26" i="32"/>
  <c r="F27" i="32"/>
  <c r="F28" i="32"/>
  <c r="F17" i="32"/>
  <c r="D31" i="36"/>
  <c r="F31" i="36"/>
  <c r="F32" i="36" s="1"/>
  <c r="F28" i="36"/>
  <c r="F27" i="36"/>
  <c r="F26" i="36"/>
  <c r="F25" i="36"/>
  <c r="F24" i="36"/>
  <c r="F23" i="36"/>
  <c r="F22" i="36"/>
  <c r="F21" i="36"/>
  <c r="F20" i="36"/>
  <c r="F19" i="36"/>
  <c r="F18" i="36"/>
  <c r="A18" i="36"/>
  <c r="A19" i="36" s="1"/>
  <c r="A20" i="36" s="1"/>
  <c r="A21" i="36" s="1"/>
  <c r="A22" i="36" s="1"/>
  <c r="A23" i="36" s="1"/>
  <c r="A24" i="36" s="1"/>
  <c r="A25" i="36" s="1"/>
  <c r="F17" i="36"/>
  <c r="F14" i="36"/>
  <c r="F15" i="36" s="1"/>
  <c r="F29" i="36" l="1"/>
  <c r="F29" i="31"/>
  <c r="F29" i="32"/>
  <c r="D31" i="10"/>
  <c r="D31" i="33"/>
  <c r="D31" i="32"/>
  <c r="F31" i="32" s="1"/>
  <c r="F32" i="32" s="1"/>
  <c r="D31" i="31"/>
  <c r="F31" i="31" s="1"/>
  <c r="F32" i="31" s="1"/>
  <c r="D31" i="15"/>
  <c r="F31" i="15" s="1"/>
  <c r="F32" i="15" s="1"/>
  <c r="D31" i="14"/>
  <c r="F31" i="14" s="1"/>
  <c r="F32" i="14" s="1"/>
  <c r="F31" i="33"/>
  <c r="F32" i="33" s="1"/>
  <c r="F28" i="33"/>
  <c r="F27" i="33"/>
  <c r="F26" i="33"/>
  <c r="F25" i="33"/>
  <c r="F24" i="33"/>
  <c r="F23" i="33"/>
  <c r="F22" i="33"/>
  <c r="F21" i="33"/>
  <c r="F20" i="33"/>
  <c r="F19" i="33"/>
  <c r="F18" i="33"/>
  <c r="F17" i="33"/>
  <c r="A17" i="33"/>
  <c r="A18" i="33" s="1"/>
  <c r="A19" i="33" s="1"/>
  <c r="A20" i="33" s="1"/>
  <c r="A21" i="33" s="1"/>
  <c r="A22" i="33" s="1"/>
  <c r="A23" i="33" s="1"/>
  <c r="A24" i="33" s="1"/>
  <c r="A25" i="33" s="1"/>
  <c r="F14" i="33"/>
  <c r="F15" i="33" s="1"/>
  <c r="A17" i="32"/>
  <c r="A18" i="32" s="1"/>
  <c r="A19" i="32" s="1"/>
  <c r="A20" i="32" s="1"/>
  <c r="A21" i="32" s="1"/>
  <c r="A22" i="32" s="1"/>
  <c r="A23" i="32" s="1"/>
  <c r="A24" i="32" s="1"/>
  <c r="A25" i="32" s="1"/>
  <c r="F14" i="32"/>
  <c r="F15" i="32" s="1"/>
  <c r="A17" i="31"/>
  <c r="A18" i="31" s="1"/>
  <c r="A19" i="31" s="1"/>
  <c r="A20" i="31" s="1"/>
  <c r="A21" i="31" s="1"/>
  <c r="A22" i="31" s="1"/>
  <c r="A23" i="31" s="1"/>
  <c r="A24" i="31" s="1"/>
  <c r="A25" i="31" s="1"/>
  <c r="F14" i="31"/>
  <c r="F15" i="31" s="1"/>
  <c r="F31" i="13"/>
  <c r="F32" i="13" s="1"/>
  <c r="F29" i="33" l="1"/>
  <c r="F33" i="36"/>
  <c r="F35" i="36" s="1"/>
  <c r="F33" i="33" l="1"/>
  <c r="F35" i="33" s="1"/>
  <c r="F33" i="31"/>
  <c r="F35" i="31" s="1"/>
  <c r="F33" i="32"/>
  <c r="F35" i="32" s="1"/>
  <c r="F31" i="10" l="1"/>
  <c r="F32" i="10" s="1"/>
  <c r="F24" i="15" l="1"/>
  <c r="F14" i="15"/>
  <c r="F15" i="15" s="1"/>
  <c r="F25" i="14"/>
  <c r="F14" i="14"/>
  <c r="F15" i="14" s="1"/>
  <c r="F25" i="13"/>
  <c r="F14" i="13"/>
  <c r="F15" i="13" s="1"/>
  <c r="F25" i="10"/>
  <c r="A17" i="10"/>
  <c r="F14" i="10"/>
  <c r="F15" i="10" s="1"/>
  <c r="H19" i="10" l="1"/>
  <c r="F25" i="15"/>
  <c r="F26" i="14"/>
  <c r="F26" i="10"/>
  <c r="F26" i="13"/>
  <c r="H20" i="13"/>
  <c r="F28" i="15" l="1"/>
  <c r="F27" i="15"/>
  <c r="F23" i="15"/>
  <c r="F26" i="15"/>
  <c r="F22" i="15"/>
  <c r="F21" i="15"/>
  <c r="F20" i="15"/>
  <c r="F19" i="15"/>
  <c r="F18" i="15"/>
  <c r="A18" i="15"/>
  <c r="A19" i="15" s="1"/>
  <c r="F17" i="15"/>
  <c r="F28" i="14"/>
  <c r="F27" i="14"/>
  <c r="F24" i="14"/>
  <c r="F23" i="14"/>
  <c r="F22" i="14"/>
  <c r="F21" i="14"/>
  <c r="F20" i="14"/>
  <c r="F19" i="14"/>
  <c r="F18" i="14"/>
  <c r="A18" i="14"/>
  <c r="A19" i="14" s="1"/>
  <c r="A20" i="14" s="1"/>
  <c r="A21" i="14" s="1"/>
  <c r="A22" i="14" s="1"/>
  <c r="A23" i="14" s="1"/>
  <c r="A24" i="14" s="1"/>
  <c r="A25" i="14" s="1"/>
  <c r="F17" i="14"/>
  <c r="F28" i="13"/>
  <c r="F27" i="13"/>
  <c r="F24" i="13"/>
  <c r="F23" i="13"/>
  <c r="F22" i="13"/>
  <c r="F21" i="13"/>
  <c r="F20" i="13"/>
  <c r="F19" i="13"/>
  <c r="F18" i="13"/>
  <c r="A18" i="13"/>
  <c r="A19" i="13" s="1"/>
  <c r="A20" i="13" s="1"/>
  <c r="A21" i="13" s="1"/>
  <c r="A22" i="13" s="1"/>
  <c r="A23" i="13" s="1"/>
  <c r="A24" i="13" s="1"/>
  <c r="A25" i="13" s="1"/>
  <c r="F17" i="13"/>
  <c r="F28" i="10"/>
  <c r="F27" i="10"/>
  <c r="F24" i="10"/>
  <c r="F18" i="10"/>
  <c r="F19" i="10"/>
  <c r="F20" i="10"/>
  <c r="F21" i="10"/>
  <c r="F22" i="10"/>
  <c r="F23" i="10"/>
  <c r="F17" i="10"/>
  <c r="F29" i="14" l="1"/>
  <c r="F29" i="10"/>
  <c r="F29" i="15"/>
  <c r="A20" i="15"/>
  <c r="A21" i="15"/>
  <c r="A22" i="15" s="1"/>
  <c r="F29" i="13"/>
  <c r="A23" i="15"/>
  <c r="A24" i="15" s="1"/>
  <c r="A25" i="15" s="1"/>
  <c r="A18" i="10"/>
  <c r="A19" i="10" s="1"/>
  <c r="A20" i="10" s="1"/>
  <c r="A21" i="10" s="1"/>
  <c r="A22" i="10" s="1"/>
  <c r="A23" i="10" s="1"/>
  <c r="A24" i="10" s="1"/>
  <c r="A25" i="10" s="1"/>
  <c r="F33" i="15" l="1"/>
  <c r="F35" i="15" s="1"/>
  <c r="F33" i="13"/>
  <c r="F35" i="13" s="1"/>
  <c r="F33" i="14"/>
  <c r="F35" i="14" s="1"/>
  <c r="F33" i="10"/>
  <c r="F35" i="10" s="1"/>
</calcChain>
</file>

<file path=xl/sharedStrings.xml><?xml version="1.0" encoding="utf-8"?>
<sst xmlns="http://schemas.openxmlformats.org/spreadsheetml/2006/main" count="432" uniqueCount="64">
  <si>
    <t>No.</t>
  </si>
  <si>
    <t>Component</t>
  </si>
  <si>
    <t xml:space="preserve">Unit </t>
  </si>
  <si>
    <t>Cost  (US)</t>
  </si>
  <si>
    <t>Amount (US)</t>
  </si>
  <si>
    <t>lines</t>
  </si>
  <si>
    <t>Installation of 900 diameters reinforced concrete culvert @ 10 meters</t>
  </si>
  <si>
    <t>Installation of 1200 diameters  concrete culvert @ 10 meters</t>
  </si>
  <si>
    <t>Installation of 600 mm  diameters culvert  @ 10 meters</t>
  </si>
  <si>
    <t xml:space="preserve">lines </t>
  </si>
  <si>
    <t>cu.m</t>
  </si>
  <si>
    <t>subtotal</t>
  </si>
  <si>
    <t xml:space="preserve">Overall total </t>
  </si>
  <si>
    <t xml:space="preserve">Structure and Concrete Works </t>
  </si>
  <si>
    <t>l/s</t>
  </si>
  <si>
    <t>Provide ready mix concrete for 10m-900 mm diameters culvert encasement, bedding, and end structures @ C30 (1:2:3)</t>
  </si>
  <si>
    <t>Provide ready mix concrete for 10m-1200 mm diameters culvert encasement, bedding, and end structures @ C30 (1:2:3)</t>
  </si>
  <si>
    <t>Provide ready mix concrete for 10m-600 mm diameters culvert encasement, bedding, and end structures @ C30 (1:2:3)</t>
  </si>
  <si>
    <t xml:space="preserve">Subtotal </t>
  </si>
  <si>
    <t>GRAND TOTAL</t>
  </si>
  <si>
    <t>Original QTY</t>
  </si>
  <si>
    <t>Ministry of Public Works</t>
  </si>
  <si>
    <t>Provide boulders for stabilization of culvert foundation prior to the placement of bedding for culvert installation</t>
  </si>
  <si>
    <t>Contingency (5%)</t>
  </si>
  <si>
    <t>Cleaning and de-sillting of clogged culvert (No. 6 lines)</t>
  </si>
  <si>
    <t xml:space="preserve">REPUBLIC OF LIBERIA </t>
  </si>
  <si>
    <t>Bureau of Operations</t>
  </si>
  <si>
    <t xml:space="preserve">National Road Maintenance Program </t>
  </si>
  <si>
    <t xml:space="preserve">CONTRACT NO: </t>
  </si>
  <si>
    <t xml:space="preserve">Earthwork </t>
  </si>
  <si>
    <t>Estimated Bill Of Quantities</t>
  </si>
  <si>
    <t xml:space="preserve">COUNTY: Montserrado &amp; Margibi </t>
  </si>
  <si>
    <t xml:space="preserve">COUNTY: Montserrado </t>
  </si>
  <si>
    <t xml:space="preserve">Community Gravel Road Improvement Program (C-GRIP) </t>
  </si>
  <si>
    <t>Provision for the widening and clearing of waterway after installation of culvert</t>
  </si>
  <si>
    <t>QTY</t>
  </si>
  <si>
    <t xml:space="preserve">Preliminary &amp; General Items  </t>
  </si>
  <si>
    <t>Provide for the mobilization and demobilization of equipments and personnel</t>
  </si>
  <si>
    <t>Provision for construction plywood as form for culvert encasement and end structures</t>
  </si>
  <si>
    <t>Provide for the supply of steel rod for end structures</t>
  </si>
  <si>
    <t>kg</t>
  </si>
  <si>
    <t xml:space="preserve">Provision for construction plywood as form for culvert encasement and end structures </t>
  </si>
  <si>
    <t>loads</t>
  </si>
  <si>
    <t>Provision for the widening and clearing of waterway after installation of culvert @ 10m both sides.</t>
  </si>
  <si>
    <t>Lot # 1 BOQ (Studio Junction Road (0.644km), Money Grove Road  - Thinkers Village (2.0km), Caver Mission Road (0.400km), LTA Office Road (0.322km), Baptist Seminary Road (0.600km))</t>
  </si>
  <si>
    <t>TOTAL LENGTH: 6.45km</t>
  </si>
  <si>
    <t>TOTAL LENGTH: 3.966km</t>
  </si>
  <si>
    <t xml:space="preserve">Lot # 4 BOQ (Beverly Hill Community Road (2.0km), St. Francis Road (2.0km),  Battery Factory Road (Darque's Town) (0.850km), Kesselley Boulevard Road (1.6km)) </t>
  </si>
  <si>
    <t>Lot # 6 BOQ (Morris' Farm Ave to Mosque (1.4km), Red Hill Omega Old Field to Moses Blay resident (3.3km), Johnsonville - Fendell - Mensah Hill (5.0km), FDA Community (2.0km))</t>
  </si>
  <si>
    <t>TOTAL LENGTH: 11.7km</t>
  </si>
  <si>
    <t>Lot # 7 BOQ (PCS Road to Town Hall Road (0.500km), Soul Clinic Road to Tom Bean Junction (0.500km), Charles Sirleaf Junction to Soul Clinic (2.1km), Cowfield Last Junction to Bishop Kula Road (0.910km), Fambulah Road Zubah Town to GSA Road Kissi Town Last Junction (0.960km), 704 Community, Du Port (Kingdom Care Hospital) (2.0km), Samuel Dahn Community Road (1.0km))</t>
  </si>
  <si>
    <t>TOTAL LENGTH: 7.97km</t>
  </si>
  <si>
    <t xml:space="preserve">Lot # 3 BOQ (Borbor Swaggar Island Road (2.13km), Tyler Island Community (2.0km), New Hope, Peace Island Community (1.3km), Wroto Town - Old Road Kalando (1.1km), Old Road Jubilee Church - Back of Lonestar &amp; Old Road Via Town (Police Station) - Allison Street (0.600km) </t>
  </si>
  <si>
    <t>Lot # 5 BOQ (Israel Community (1.0km), Cooper Farm Community (1.2km), GerLIB Health Care Junction to Pipeline Road (1.1km), Pipeline Catholic Junction to Omega Old Field Community (2.7km), Du-Neezoe Community (2.37km))</t>
  </si>
  <si>
    <t>TOTAL LENGTH: 8.37km</t>
  </si>
  <si>
    <t>TOTAL LENGTH: 7.13km</t>
  </si>
  <si>
    <t xml:space="preserve">Provide for the supply and delivery of laterite/gravel materials for surfacing of the various roads @ 25 loads/km </t>
  </si>
  <si>
    <t xml:space="preserve">Provision suitable laterite materials for backfill of encased culverts in layers @ 150mm interval for proper compaction </t>
  </si>
  <si>
    <t>COUNTY: Margibi</t>
  </si>
  <si>
    <t>Lot # 8 BOQ (Adventist University of West Africa Road (1.8km), Lloydville Road (3.87km), Lahai Camp - Annah (2.3km))</t>
  </si>
  <si>
    <t>TOTAL LENGTH: 8.20km</t>
  </si>
  <si>
    <t xml:space="preserve">COUNTY: Margibi  </t>
  </si>
  <si>
    <t>Lot # 2 BOQ (Ben’S Town Estate, Peaceville, Brezeeville, Riverview Communities (3.1km), Transit Community (5.1km), Eugene Lane, Dauzon Community (0.575km))</t>
  </si>
  <si>
    <t>CONTRACT TITLE: Community Gravel Road Improvement Program (C-GRIP) - Phase 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</si>
</sst>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4" formatCode="_(&quot;$&quot;* #,##0.00_);_(&quot;$&quot;* \(#,##0.00\);_(&quot;$&quot;* &quot;-&quot;??_);_(@_)"/>
    <numFmt numFmtId="164" formatCode="0.0"/>
    <numFmt numFmtId="165" formatCode="_ * #,##0.00_ ;_ * \-#,##0.00_ ;_ * &quot;-&quot;??_ ;_ @_ "/>
    <numFmt numFmtId="166" formatCode="_([$$-409]* #,##0.00_);_([$$-409]* \(#,##0.00\);_([$$-409]* &quot;-&quot;??_);_(@_)"/>
  </numFmts>
  <fonts count="16" x14ac:knownFonts="1">
    <font>
      <sz val="11"/>
      <color theme="1"/>
      <name val="Calibri"/>
      <family val="2"/>
      <scheme val="minor"/>
    </font>
    <font>
      <sz val="11"/>
      <color theme="1"/>
      <name val="Calibri"/>
      <family val="2"/>
      <scheme val="minor"/>
    </font>
    <font>
      <b/>
      <sz val="12"/>
      <color theme="1"/>
      <name val="Century Gothic"/>
      <family val="2"/>
    </font>
    <font>
      <sz val="12"/>
      <color theme="1"/>
      <name val="Century Gothic"/>
      <family val="2"/>
    </font>
    <font>
      <sz val="12"/>
      <color indexed="8"/>
      <name val="Times New Roman"/>
      <family val="1"/>
    </font>
    <font>
      <sz val="12"/>
      <name val="Arial"/>
      <family val="2"/>
    </font>
    <font>
      <b/>
      <sz val="12"/>
      <color indexed="8"/>
      <name val="Times New Roman"/>
      <family val="1"/>
    </font>
    <font>
      <sz val="10"/>
      <name val="Arial"/>
      <family val="2"/>
    </font>
    <font>
      <sz val="12"/>
      <color theme="1"/>
      <name val="Calibri"/>
      <family val="2"/>
      <scheme val="minor"/>
    </font>
    <font>
      <b/>
      <sz val="12"/>
      <name val="Arial"/>
      <family val="2"/>
    </font>
    <font>
      <sz val="12"/>
      <name val="Century Gothic"/>
      <family val="2"/>
    </font>
    <font>
      <sz val="12"/>
      <color indexed="8"/>
      <name val="Century Gothic"/>
      <family val="2"/>
    </font>
    <font>
      <b/>
      <sz val="12"/>
      <color indexed="8"/>
      <name val="Century Gothic"/>
      <family val="2"/>
    </font>
    <font>
      <b/>
      <sz val="12"/>
      <name val="Century Gothic"/>
      <family val="2"/>
    </font>
    <font>
      <b/>
      <sz val="12"/>
      <color rgb="FF000000"/>
      <name val="Century Gothic"/>
      <family val="2"/>
    </font>
    <font>
      <sz val="12"/>
      <color rgb="FF000000"/>
      <name val="Century Gothic"/>
      <family val="2"/>
    </font>
  </fonts>
  <fills count="5">
    <fill>
      <patternFill patternType="none"/>
    </fill>
    <fill>
      <patternFill patternType="gray125"/>
    </fill>
    <fill>
      <patternFill patternType="solid">
        <fgColor theme="4" tint="0.79998168889431442"/>
        <bgColor indexed="64"/>
      </patternFill>
    </fill>
    <fill>
      <patternFill patternType="solid">
        <fgColor theme="0" tint="-0.14999847407452621"/>
        <bgColor indexed="64"/>
      </patternFill>
    </fill>
    <fill>
      <patternFill patternType="solid">
        <fgColor indexed="13"/>
        <bgColor indexed="64"/>
      </patternFill>
    </fill>
  </fills>
  <borders count="42">
    <border>
      <left/>
      <right/>
      <top/>
      <bottom/>
      <diagonal/>
    </border>
    <border>
      <left style="thin">
        <color indexed="64"/>
      </left>
      <right style="thin">
        <color indexed="64"/>
      </right>
      <top/>
      <bottom style="thin">
        <color indexed="64"/>
      </bottom>
      <diagonal/>
    </border>
    <border>
      <left/>
      <right/>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style="thin">
        <color indexed="8"/>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thin">
        <color indexed="64"/>
      </left>
      <right style="medium">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64"/>
      </left>
      <right style="medium">
        <color indexed="64"/>
      </right>
      <top style="thin">
        <color indexed="64"/>
      </top>
      <bottom style="thin">
        <color indexed="64"/>
      </bottom>
      <diagonal/>
    </border>
    <border>
      <left style="medium">
        <color indexed="64"/>
      </left>
      <right style="thin">
        <color indexed="8"/>
      </right>
      <top style="thin">
        <color indexed="8"/>
      </top>
      <bottom/>
      <diagonal/>
    </border>
    <border>
      <left style="thin">
        <color indexed="8"/>
      </left>
      <right style="thin">
        <color indexed="8"/>
      </right>
      <top style="thin">
        <color indexed="8"/>
      </top>
      <bottom/>
      <diagonal/>
    </border>
    <border>
      <left style="thin">
        <color indexed="8"/>
      </left>
      <right style="medium">
        <color indexed="64"/>
      </right>
      <top style="thin">
        <color indexed="8"/>
      </top>
      <bottom/>
      <diagonal/>
    </border>
    <border>
      <left style="thin">
        <color indexed="8"/>
      </left>
      <right style="thin">
        <color indexed="8"/>
      </right>
      <top style="thin">
        <color indexed="8"/>
      </top>
      <bottom style="thin">
        <color indexed="8"/>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s>
  <cellStyleXfs count="6">
    <xf numFmtId="0" fontId="0" fillId="0" borderId="0"/>
    <xf numFmtId="44" fontId="1" fillId="0" borderId="0" applyFont="0" applyFill="0" applyBorder="0" applyAlignment="0" applyProtection="0"/>
    <xf numFmtId="0" fontId="7" fillId="0" borderId="0"/>
    <xf numFmtId="165" fontId="7" fillId="0" borderId="0" applyFont="0" applyFill="0" applyBorder="0" applyAlignment="0" applyProtection="0"/>
    <xf numFmtId="0" fontId="7" fillId="0" borderId="0"/>
    <xf numFmtId="44" fontId="8" fillId="0" borderId="0" applyFont="0" applyFill="0" applyBorder="0" applyAlignment="0" applyProtection="0"/>
  </cellStyleXfs>
  <cellXfs count="90">
    <xf numFmtId="0" fontId="0" fillId="0" borderId="0" xfId="0"/>
    <xf numFmtId="0" fontId="6" fillId="4" borderId="7" xfId="0" applyFont="1" applyFill="1" applyBorder="1" applyAlignment="1">
      <alignment vertical="center" wrapText="1"/>
    </xf>
    <xf numFmtId="0" fontId="5" fillId="4" borderId="8" xfId="0" applyFont="1" applyFill="1" applyBorder="1" applyAlignment="1">
      <alignment horizontal="center" vertical="center" wrapText="1"/>
    </xf>
    <xf numFmtId="0" fontId="5" fillId="4" borderId="8" xfId="0" applyFont="1" applyFill="1" applyBorder="1" applyAlignment="1">
      <alignment vertical="center" wrapText="1"/>
    </xf>
    <xf numFmtId="44" fontId="9" fillId="4" borderId="9" xfId="0" applyNumberFormat="1" applyFont="1" applyFill="1" applyBorder="1" applyAlignment="1">
      <alignment vertical="center" wrapText="1"/>
    </xf>
    <xf numFmtId="0" fontId="3" fillId="0" borderId="24" xfId="0" applyFont="1" applyBorder="1" applyAlignment="1">
      <alignment vertical="center" wrapText="1"/>
    </xf>
    <xf numFmtId="0" fontId="3" fillId="0" borderId="24" xfId="0" applyFont="1" applyBorder="1" applyAlignment="1">
      <alignment horizontal="center" vertical="center" wrapText="1"/>
    </xf>
    <xf numFmtId="0" fontId="4" fillId="0" borderId="29" xfId="0" applyFont="1" applyBorder="1" applyAlignment="1">
      <alignment vertical="center" wrapText="1"/>
    </xf>
    <xf numFmtId="0" fontId="5" fillId="0" borderId="29" xfId="0" applyFont="1" applyBorder="1" applyAlignment="1">
      <alignment horizontal="center" vertical="center" wrapText="1"/>
    </xf>
    <xf numFmtId="0" fontId="5" fillId="0" borderId="29" xfId="0" applyFont="1" applyBorder="1" applyAlignment="1">
      <alignment vertical="center" wrapText="1"/>
    </xf>
    <xf numFmtId="44" fontId="5" fillId="0" borderId="30" xfId="0" applyNumberFormat="1" applyFont="1" applyBorder="1" applyAlignment="1">
      <alignment vertical="center" wrapText="1"/>
    </xf>
    <xf numFmtId="0" fontId="2" fillId="0" borderId="1" xfId="0" applyFont="1" applyBorder="1" applyAlignment="1">
      <alignment vertical="center" wrapText="1"/>
    </xf>
    <xf numFmtId="44" fontId="3" fillId="0" borderId="1" xfId="1" applyFont="1" applyBorder="1" applyAlignment="1">
      <alignment vertical="center"/>
    </xf>
    <xf numFmtId="44" fontId="3" fillId="0" borderId="11" xfId="1" applyFont="1" applyBorder="1" applyAlignment="1">
      <alignment vertical="center"/>
    </xf>
    <xf numFmtId="0" fontId="3" fillId="0" borderId="25" xfId="0" applyFont="1" applyBorder="1" applyAlignment="1">
      <alignment horizontal="center" vertical="center"/>
    </xf>
    <xf numFmtId="0" fontId="3" fillId="0" borderId="24" xfId="0" applyFont="1" applyBorder="1" applyAlignment="1">
      <alignment horizontal="center" vertical="center"/>
    </xf>
    <xf numFmtId="44" fontId="3" fillId="0" borderId="24" xfId="1" applyFont="1" applyBorder="1" applyAlignment="1">
      <alignment vertical="center"/>
    </xf>
    <xf numFmtId="44" fontId="3" fillId="0" borderId="27" xfId="1" applyFont="1" applyBorder="1" applyAlignment="1">
      <alignment vertical="center"/>
    </xf>
    <xf numFmtId="44" fontId="2" fillId="0" borderId="27" xfId="1" applyFont="1" applyBorder="1" applyAlignment="1">
      <alignment vertical="center"/>
    </xf>
    <xf numFmtId="164" fontId="3" fillId="0" borderId="25" xfId="0" applyNumberFormat="1" applyFont="1" applyBorder="1" applyAlignment="1">
      <alignment horizontal="center" vertical="center"/>
    </xf>
    <xf numFmtId="0" fontId="2" fillId="0" borderId="24" xfId="0" applyFont="1" applyBorder="1" applyAlignment="1">
      <alignment vertical="center" wrapText="1"/>
    </xf>
    <xf numFmtId="1" fontId="10" fillId="0" borderId="26" xfId="0" applyNumberFormat="1" applyFont="1" applyBorder="1" applyAlignment="1">
      <alignment horizontal="center" vertical="center" wrapText="1"/>
    </xf>
    <xf numFmtId="0" fontId="3" fillId="0" borderId="28" xfId="0" applyFont="1" applyBorder="1" applyAlignment="1">
      <alignment vertical="center"/>
    </xf>
    <xf numFmtId="0" fontId="11" fillId="0" borderId="29" xfId="0" applyFont="1" applyBorder="1" applyAlignment="1">
      <alignment vertical="center" wrapText="1"/>
    </xf>
    <xf numFmtId="0" fontId="10" fillId="0" borderId="29" xfId="0" applyFont="1" applyBorder="1" applyAlignment="1">
      <alignment horizontal="center" vertical="center" wrapText="1"/>
    </xf>
    <xf numFmtId="0" fontId="10" fillId="0" borderId="29" xfId="0" applyFont="1" applyBorder="1" applyAlignment="1">
      <alignment vertical="center" wrapText="1"/>
    </xf>
    <xf numFmtId="44" fontId="10" fillId="0" borderId="30" xfId="0" applyNumberFormat="1" applyFont="1" applyBorder="1" applyAlignment="1">
      <alignment vertical="center" wrapText="1"/>
    </xf>
    <xf numFmtId="0" fontId="3" fillId="0" borderId="6" xfId="0" applyFont="1" applyBorder="1" applyAlignment="1">
      <alignment vertical="center"/>
    </xf>
    <xf numFmtId="0" fontId="12" fillId="4" borderId="7" xfId="0" applyFont="1" applyFill="1" applyBorder="1" applyAlignment="1">
      <alignment vertical="center" wrapText="1"/>
    </xf>
    <xf numFmtId="0" fontId="10" fillId="4" borderId="8" xfId="0" applyFont="1" applyFill="1" applyBorder="1" applyAlignment="1">
      <alignment horizontal="center" vertical="center" wrapText="1"/>
    </xf>
    <xf numFmtId="0" fontId="10" fillId="4" borderId="8" xfId="0" applyFont="1" applyFill="1" applyBorder="1" applyAlignment="1">
      <alignment vertical="center" wrapText="1"/>
    </xf>
    <xf numFmtId="44" fontId="13" fillId="4" borderId="9" xfId="0" applyNumberFormat="1" applyFont="1" applyFill="1" applyBorder="1" applyAlignment="1">
      <alignment vertical="center" wrapText="1"/>
    </xf>
    <xf numFmtId="1" fontId="10" fillId="0" borderId="31" xfId="0" applyNumberFormat="1" applyFont="1" applyBorder="1" applyAlignment="1">
      <alignment horizontal="center" vertical="center" wrapText="1"/>
    </xf>
    <xf numFmtId="164" fontId="10" fillId="0" borderId="31" xfId="0" applyNumberFormat="1" applyFont="1" applyBorder="1" applyAlignment="1">
      <alignment horizontal="center" vertical="center" wrapText="1"/>
    </xf>
    <xf numFmtId="2" fontId="10" fillId="0" borderId="26" xfId="0" applyNumberFormat="1" applyFont="1" applyBorder="1" applyAlignment="1">
      <alignment horizontal="center" vertical="center" wrapText="1"/>
    </xf>
    <xf numFmtId="0" fontId="8" fillId="0" borderId="0" xfId="0" applyFont="1"/>
    <xf numFmtId="0" fontId="3" fillId="0" borderId="1" xfId="0" applyFont="1" applyBorder="1" applyAlignment="1">
      <alignment horizontal="center" vertical="center"/>
    </xf>
    <xf numFmtId="0" fontId="2" fillId="3" borderId="38" xfId="0" applyFont="1" applyFill="1" applyBorder="1" applyAlignment="1">
      <alignment horizontal="center" vertical="center"/>
    </xf>
    <xf numFmtId="0" fontId="2" fillId="3" borderId="37" xfId="0" applyFont="1" applyFill="1" applyBorder="1" applyAlignment="1">
      <alignment horizontal="center" vertical="center"/>
    </xf>
    <xf numFmtId="0" fontId="2" fillId="3" borderId="37" xfId="0" applyFont="1" applyFill="1" applyBorder="1" applyAlignment="1">
      <alignment horizontal="center" vertical="center" wrapText="1"/>
    </xf>
    <xf numFmtId="0" fontId="2" fillId="3" borderId="39" xfId="0" applyFont="1" applyFill="1" applyBorder="1" applyAlignment="1">
      <alignment horizontal="center" vertical="center"/>
    </xf>
    <xf numFmtId="0" fontId="2" fillId="0" borderId="24" xfId="0" applyFont="1" applyBorder="1" applyAlignment="1">
      <alignment horizontal="center" vertical="center"/>
    </xf>
    <xf numFmtId="0" fontId="2" fillId="0" borderId="24" xfId="0" applyFont="1" applyBorder="1" applyAlignment="1">
      <alignment horizontal="center" vertical="center" wrapText="1"/>
    </xf>
    <xf numFmtId="0" fontId="2" fillId="0" borderId="24" xfId="0" applyFont="1" applyBorder="1" applyAlignment="1">
      <alignment horizontal="left" vertical="center"/>
    </xf>
    <xf numFmtId="0" fontId="3" fillId="0" borderId="24" xfId="0" applyFont="1" applyBorder="1" applyAlignment="1">
      <alignment horizontal="left" vertical="center" wrapText="1"/>
    </xf>
    <xf numFmtId="164" fontId="2" fillId="0" borderId="24" xfId="0" applyNumberFormat="1" applyFont="1" applyBorder="1" applyAlignment="1">
      <alignment horizontal="center" vertical="center"/>
    </xf>
    <xf numFmtId="164" fontId="2" fillId="0" borderId="5" xfId="0" applyNumberFormat="1" applyFont="1" applyBorder="1" applyAlignment="1">
      <alignment horizontal="center" vertical="center"/>
    </xf>
    <xf numFmtId="2" fontId="10" fillId="0" borderId="0" xfId="0" applyNumberFormat="1" applyFont="1" applyAlignment="1">
      <alignment horizontal="center" vertical="center" wrapText="1"/>
    </xf>
    <xf numFmtId="2" fontId="3" fillId="0" borderId="25" xfId="0" applyNumberFormat="1" applyFont="1" applyBorder="1" applyAlignment="1">
      <alignment horizontal="center" vertical="center"/>
    </xf>
    <xf numFmtId="164" fontId="2" fillId="0" borderId="25" xfId="0" applyNumberFormat="1" applyFont="1" applyBorder="1" applyAlignment="1">
      <alignment horizontal="center" vertical="center"/>
    </xf>
    <xf numFmtId="1" fontId="8" fillId="0" borderId="0" xfId="0" applyNumberFormat="1" applyFont="1"/>
    <xf numFmtId="0" fontId="8" fillId="0" borderId="28" xfId="0" applyFont="1" applyBorder="1" applyAlignment="1">
      <alignment vertical="center"/>
    </xf>
    <xf numFmtId="0" fontId="8" fillId="0" borderId="6" xfId="0" applyFont="1" applyBorder="1" applyAlignment="1">
      <alignment vertical="center"/>
    </xf>
    <xf numFmtId="166" fontId="3" fillId="0" borderId="24" xfId="0" applyNumberFormat="1" applyFont="1" applyBorder="1" applyAlignment="1">
      <alignment horizontal="center" vertical="center" wrapText="1"/>
    </xf>
    <xf numFmtId="166" fontId="3" fillId="0" borderId="24" xfId="0" applyNumberFormat="1" applyFont="1" applyBorder="1" applyAlignment="1">
      <alignment horizontal="center" vertical="center"/>
    </xf>
    <xf numFmtId="0" fontId="3" fillId="0" borderId="32" xfId="0" applyFont="1" applyBorder="1" applyAlignment="1">
      <alignment horizontal="left" vertical="center" wrapText="1"/>
    </xf>
    <xf numFmtId="44" fontId="13" fillId="4" borderId="19" xfId="0" applyNumberFormat="1" applyFont="1" applyFill="1" applyBorder="1" applyAlignment="1">
      <alignment vertical="center" wrapText="1"/>
    </xf>
    <xf numFmtId="0" fontId="2" fillId="0" borderId="27" xfId="0" applyFont="1" applyBorder="1" applyAlignment="1">
      <alignment horizontal="center" vertical="center"/>
    </xf>
    <xf numFmtId="166" fontId="3" fillId="0" borderId="27" xfId="0" applyNumberFormat="1" applyFont="1" applyBorder="1" applyAlignment="1">
      <alignment horizontal="center" vertical="center"/>
    </xf>
    <xf numFmtId="2" fontId="10" fillId="0" borderId="31" xfId="0" applyNumberFormat="1" applyFont="1" applyBorder="1" applyAlignment="1">
      <alignment horizontal="center" vertical="center" wrapText="1"/>
    </xf>
    <xf numFmtId="0" fontId="15" fillId="0" borderId="36" xfId="0" applyFont="1" applyBorder="1" applyAlignment="1">
      <alignment horizontal="left" vertical="center" wrapText="1"/>
    </xf>
    <xf numFmtId="0" fontId="15" fillId="0" borderId="33" xfId="0" applyFont="1" applyBorder="1" applyAlignment="1">
      <alignment horizontal="left" vertical="center" wrapText="1"/>
    </xf>
    <xf numFmtId="0" fontId="15" fillId="0" borderId="35" xfId="0" applyFont="1" applyBorder="1" applyAlignment="1">
      <alignment horizontal="left" vertical="center" wrapText="1"/>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23" xfId="0" applyFont="1" applyBorder="1" applyAlignment="1">
      <alignment horizontal="center" vertical="center" wrapText="1"/>
    </xf>
    <xf numFmtId="0" fontId="2" fillId="2" borderId="3"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4" xfId="0" applyFont="1" applyFill="1" applyBorder="1" applyAlignment="1">
      <alignment horizontal="left" vertical="center" wrapText="1"/>
    </xf>
    <xf numFmtId="0" fontId="14" fillId="0" borderId="18" xfId="0" applyFont="1" applyBorder="1" applyAlignment="1">
      <alignment horizontal="center" vertical="center"/>
    </xf>
    <xf numFmtId="0" fontId="14" fillId="0" borderId="16" xfId="0" applyFont="1" applyBorder="1" applyAlignment="1">
      <alignment horizontal="center" vertical="center"/>
    </xf>
    <xf numFmtId="0" fontId="14" fillId="0" borderId="17" xfId="0" applyFont="1" applyBorder="1" applyAlignment="1">
      <alignment horizontal="center" vertical="center"/>
    </xf>
    <xf numFmtId="0" fontId="15" fillId="0" borderId="3" xfId="0" applyFont="1" applyBorder="1" applyAlignment="1">
      <alignment horizontal="left" vertical="center" wrapText="1"/>
    </xf>
    <xf numFmtId="0" fontId="15" fillId="0" borderId="20" xfId="0" applyFont="1" applyBorder="1" applyAlignment="1">
      <alignment horizontal="left" vertical="center" wrapText="1"/>
    </xf>
    <xf numFmtId="0" fontId="15" fillId="0" borderId="4" xfId="0" applyFont="1" applyBorder="1" applyAlignment="1">
      <alignment horizontal="left" vertical="center" wrapText="1"/>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14" fillId="0" borderId="15" xfId="0" applyFont="1" applyBorder="1" applyAlignment="1">
      <alignment horizontal="center" vertical="center"/>
    </xf>
    <xf numFmtId="0" fontId="14" fillId="0" borderId="0" xfId="0" applyFont="1" applyAlignment="1">
      <alignment horizontal="center" vertical="center"/>
    </xf>
    <xf numFmtId="0" fontId="14" fillId="0" borderId="10" xfId="0" applyFont="1" applyBorder="1" applyAlignment="1">
      <alignment horizontal="center" vertical="center"/>
    </xf>
    <xf numFmtId="0" fontId="3" fillId="0" borderId="15" xfId="0" applyFont="1" applyBorder="1" applyAlignment="1">
      <alignment horizontal="center" vertical="center"/>
    </xf>
    <xf numFmtId="0" fontId="3" fillId="0" borderId="0" xfId="0" applyFont="1" applyAlignment="1">
      <alignment horizontal="center" vertical="center"/>
    </xf>
    <xf numFmtId="0" fontId="3" fillId="0" borderId="10" xfId="0" applyFont="1" applyBorder="1" applyAlignment="1">
      <alignment horizontal="center" vertical="center"/>
    </xf>
    <xf numFmtId="0" fontId="2" fillId="0" borderId="32" xfId="0" applyFont="1" applyBorder="1" applyAlignment="1">
      <alignment horizontal="center" vertical="center" wrapText="1"/>
    </xf>
    <xf numFmtId="0" fontId="2" fillId="0" borderId="33" xfId="0" applyFont="1" applyBorder="1" applyAlignment="1">
      <alignment horizontal="center" vertical="center" wrapText="1"/>
    </xf>
    <xf numFmtId="0" fontId="2" fillId="0" borderId="34" xfId="0" applyFont="1" applyBorder="1" applyAlignment="1">
      <alignment horizontal="center" vertical="center" wrapText="1"/>
    </xf>
    <xf numFmtId="0" fontId="15" fillId="0" borderId="40" xfId="0" applyFont="1" applyBorder="1" applyAlignment="1">
      <alignment horizontal="left" vertical="center" wrapText="1"/>
    </xf>
    <xf numFmtId="0" fontId="15" fillId="0" borderId="2" xfId="0" applyFont="1" applyBorder="1" applyAlignment="1">
      <alignment horizontal="left" vertical="center" wrapText="1"/>
    </xf>
    <xf numFmtId="0" fontId="15" fillId="0" borderId="41" xfId="0" applyFont="1" applyBorder="1" applyAlignment="1">
      <alignment horizontal="left" vertical="center" wrapText="1"/>
    </xf>
  </cellXfs>
  <cellStyles count="6">
    <cellStyle name="Comma 2" xfId="3"/>
    <cellStyle name="Currency" xfId="1" builtinId="4"/>
    <cellStyle name="Currency 2" xfId="5"/>
    <cellStyle name="Normal" xfId="0" builtinId="0"/>
    <cellStyle name="Normal 2" xfId="4"/>
    <cellStyle name="Normal 5"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297178</xdr:colOff>
      <xdr:row>0</xdr:row>
      <xdr:rowOff>91300</xdr:rowOff>
    </xdr:from>
    <xdr:to>
      <xdr:col>1</xdr:col>
      <xdr:colOff>584831</xdr:colOff>
      <xdr:row>4</xdr:row>
      <xdr:rowOff>160019</xdr:rowOff>
    </xdr:to>
    <xdr:pic>
      <xdr:nvPicPr>
        <xdr:cNvPr id="4" name="Picture 3">
          <a:extLst>
            <a:ext uri="{FF2B5EF4-FFF2-40B4-BE49-F238E27FC236}">
              <a16:creationId xmlns:a16="http://schemas.microsoft.com/office/drawing/2014/main" id="{70CB1E18-E135-4270-9BC6-80B3CB0FB2E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flipH="1">
          <a:off x="297178" y="91300"/>
          <a:ext cx="897253" cy="861199"/>
        </a:xfrm>
        <a:prstGeom prst="rect">
          <a:avLst/>
        </a:prstGeom>
        <a:noFill/>
      </xdr:spPr>
    </xdr:pic>
    <xdr:clientData/>
  </xdr:twoCellAnchor>
  <xdr:twoCellAnchor editAs="oneCell">
    <xdr:from>
      <xdr:col>4</xdr:col>
      <xdr:colOff>687705</xdr:colOff>
      <xdr:row>0</xdr:row>
      <xdr:rowOff>120015</xdr:rowOff>
    </xdr:from>
    <xdr:to>
      <xdr:col>5</xdr:col>
      <xdr:colOff>649605</xdr:colOff>
      <xdr:row>4</xdr:row>
      <xdr:rowOff>133350</xdr:rowOff>
    </xdr:to>
    <xdr:pic>
      <xdr:nvPicPr>
        <xdr:cNvPr id="5" name="Picture 4">
          <a:extLst>
            <a:ext uri="{FF2B5EF4-FFF2-40B4-BE49-F238E27FC236}">
              <a16:creationId xmlns:a16="http://schemas.microsoft.com/office/drawing/2014/main" id="{C5669F02-73FE-4212-B40C-A493EA33B5EB}"/>
            </a:ext>
          </a:extLst>
        </xdr:cNvPr>
        <xdr:cNvPicPr>
          <a:picLocks noChangeAspect="1"/>
        </xdr:cNvPicPr>
      </xdr:nvPicPr>
      <xdr:blipFill>
        <a:blip xmlns:r="http://schemas.openxmlformats.org/officeDocument/2006/relationships" r:embed="rId2">
          <a:lum bright="6000"/>
          <a:extLst>
            <a:ext uri="{28A0092B-C50C-407E-A947-70E740481C1C}">
              <a14:useLocalDpi xmlns:a14="http://schemas.microsoft.com/office/drawing/2010/main" val="0"/>
            </a:ext>
          </a:extLst>
        </a:blip>
        <a:srcRect/>
        <a:stretch>
          <a:fillRect/>
        </a:stretch>
      </xdr:blipFill>
      <xdr:spPr bwMode="auto">
        <a:xfrm>
          <a:off x="6776085" y="120015"/>
          <a:ext cx="1005840" cy="805815"/>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228598</xdr:colOff>
      <xdr:row>0</xdr:row>
      <xdr:rowOff>60820</xdr:rowOff>
    </xdr:from>
    <xdr:to>
      <xdr:col>1</xdr:col>
      <xdr:colOff>516251</xdr:colOff>
      <xdr:row>4</xdr:row>
      <xdr:rowOff>167639</xdr:rowOff>
    </xdr:to>
    <xdr:pic>
      <xdr:nvPicPr>
        <xdr:cNvPr id="2" name="Picture 1">
          <a:extLst>
            <a:ext uri="{FF2B5EF4-FFF2-40B4-BE49-F238E27FC236}">
              <a16:creationId xmlns:a16="http://schemas.microsoft.com/office/drawing/2014/main" id="{CFAB6424-6ACA-4DB2-AEAD-F9878351A3A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flipH="1">
          <a:off x="228598" y="60820"/>
          <a:ext cx="897253" cy="899299"/>
        </a:xfrm>
        <a:prstGeom prst="rect">
          <a:avLst/>
        </a:prstGeom>
        <a:noFill/>
      </xdr:spPr>
    </xdr:pic>
    <xdr:clientData/>
  </xdr:twoCellAnchor>
  <xdr:twoCellAnchor editAs="oneCell">
    <xdr:from>
      <xdr:col>4</xdr:col>
      <xdr:colOff>739139</xdr:colOff>
      <xdr:row>0</xdr:row>
      <xdr:rowOff>120015</xdr:rowOff>
    </xdr:from>
    <xdr:to>
      <xdr:col>5</xdr:col>
      <xdr:colOff>763904</xdr:colOff>
      <xdr:row>4</xdr:row>
      <xdr:rowOff>171450</xdr:rowOff>
    </xdr:to>
    <xdr:pic>
      <xdr:nvPicPr>
        <xdr:cNvPr id="3" name="Picture 2">
          <a:extLst>
            <a:ext uri="{FF2B5EF4-FFF2-40B4-BE49-F238E27FC236}">
              <a16:creationId xmlns:a16="http://schemas.microsoft.com/office/drawing/2014/main" id="{763A101C-F74E-4814-9235-E071DA28B764}"/>
            </a:ext>
          </a:extLst>
        </xdr:cNvPr>
        <xdr:cNvPicPr>
          <a:picLocks noChangeAspect="1"/>
        </xdr:cNvPicPr>
      </xdr:nvPicPr>
      <xdr:blipFill>
        <a:blip xmlns:r="http://schemas.openxmlformats.org/officeDocument/2006/relationships" r:embed="rId2">
          <a:lum bright="6000"/>
          <a:extLst>
            <a:ext uri="{28A0092B-C50C-407E-A947-70E740481C1C}">
              <a14:useLocalDpi xmlns:a14="http://schemas.microsoft.com/office/drawing/2010/main" val="0"/>
            </a:ext>
          </a:extLst>
        </a:blip>
        <a:srcRect/>
        <a:stretch>
          <a:fillRect/>
        </a:stretch>
      </xdr:blipFill>
      <xdr:spPr bwMode="auto">
        <a:xfrm>
          <a:off x="6385559" y="120015"/>
          <a:ext cx="954405" cy="843915"/>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228598</xdr:colOff>
      <xdr:row>0</xdr:row>
      <xdr:rowOff>60820</xdr:rowOff>
    </xdr:from>
    <xdr:to>
      <xdr:col>1</xdr:col>
      <xdr:colOff>516251</xdr:colOff>
      <xdr:row>5</xdr:row>
      <xdr:rowOff>7619</xdr:rowOff>
    </xdr:to>
    <xdr:pic>
      <xdr:nvPicPr>
        <xdr:cNvPr id="2" name="Picture 1">
          <a:extLst>
            <a:ext uri="{FF2B5EF4-FFF2-40B4-BE49-F238E27FC236}">
              <a16:creationId xmlns:a16="http://schemas.microsoft.com/office/drawing/2014/main" id="{ED19A307-DE92-407B-A89D-560398AF29E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flipH="1">
          <a:off x="228598" y="60820"/>
          <a:ext cx="897253" cy="899299"/>
        </a:xfrm>
        <a:prstGeom prst="rect">
          <a:avLst/>
        </a:prstGeom>
        <a:noFill/>
      </xdr:spPr>
    </xdr:pic>
    <xdr:clientData/>
  </xdr:twoCellAnchor>
  <xdr:twoCellAnchor editAs="oneCell">
    <xdr:from>
      <xdr:col>4</xdr:col>
      <xdr:colOff>739139</xdr:colOff>
      <xdr:row>0</xdr:row>
      <xdr:rowOff>120015</xdr:rowOff>
    </xdr:from>
    <xdr:to>
      <xdr:col>5</xdr:col>
      <xdr:colOff>664844</xdr:colOff>
      <xdr:row>5</xdr:row>
      <xdr:rowOff>11430</xdr:rowOff>
    </xdr:to>
    <xdr:pic>
      <xdr:nvPicPr>
        <xdr:cNvPr id="3" name="Picture 2">
          <a:extLst>
            <a:ext uri="{FF2B5EF4-FFF2-40B4-BE49-F238E27FC236}">
              <a16:creationId xmlns:a16="http://schemas.microsoft.com/office/drawing/2014/main" id="{BA3D012A-E1E6-428E-956A-E7EE8AA38017}"/>
            </a:ext>
          </a:extLst>
        </xdr:cNvPr>
        <xdr:cNvPicPr>
          <a:picLocks noChangeAspect="1"/>
        </xdr:cNvPicPr>
      </xdr:nvPicPr>
      <xdr:blipFill>
        <a:blip xmlns:r="http://schemas.openxmlformats.org/officeDocument/2006/relationships" r:embed="rId2">
          <a:lum bright="6000"/>
          <a:extLst>
            <a:ext uri="{28A0092B-C50C-407E-A947-70E740481C1C}">
              <a14:useLocalDpi xmlns:a14="http://schemas.microsoft.com/office/drawing/2010/main" val="0"/>
            </a:ext>
          </a:extLst>
        </a:blip>
        <a:srcRect/>
        <a:stretch>
          <a:fillRect/>
        </a:stretch>
      </xdr:blipFill>
      <xdr:spPr bwMode="auto">
        <a:xfrm>
          <a:off x="6385559" y="120015"/>
          <a:ext cx="954405" cy="843915"/>
        </a:xfrm>
        <a:prstGeom prst="rect">
          <a:avLst/>
        </a:prstGeom>
        <a:noFill/>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228598</xdr:colOff>
      <xdr:row>0</xdr:row>
      <xdr:rowOff>60820</xdr:rowOff>
    </xdr:from>
    <xdr:to>
      <xdr:col>1</xdr:col>
      <xdr:colOff>516251</xdr:colOff>
      <xdr:row>5</xdr:row>
      <xdr:rowOff>45719</xdr:rowOff>
    </xdr:to>
    <xdr:pic>
      <xdr:nvPicPr>
        <xdr:cNvPr id="2" name="Picture 1">
          <a:extLst>
            <a:ext uri="{FF2B5EF4-FFF2-40B4-BE49-F238E27FC236}">
              <a16:creationId xmlns:a16="http://schemas.microsoft.com/office/drawing/2014/main" id="{F4A4CE01-DC68-4E5E-B20A-85F2DF80921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flipH="1">
          <a:off x="228598" y="60820"/>
          <a:ext cx="897253" cy="937399"/>
        </a:xfrm>
        <a:prstGeom prst="rect">
          <a:avLst/>
        </a:prstGeom>
        <a:noFill/>
      </xdr:spPr>
    </xdr:pic>
    <xdr:clientData/>
  </xdr:twoCellAnchor>
  <xdr:twoCellAnchor editAs="oneCell">
    <xdr:from>
      <xdr:col>4</xdr:col>
      <xdr:colOff>807719</xdr:colOff>
      <xdr:row>0</xdr:row>
      <xdr:rowOff>81915</xdr:rowOff>
    </xdr:from>
    <xdr:to>
      <xdr:col>5</xdr:col>
      <xdr:colOff>710564</xdr:colOff>
      <xdr:row>5</xdr:row>
      <xdr:rowOff>11430</xdr:rowOff>
    </xdr:to>
    <xdr:pic>
      <xdr:nvPicPr>
        <xdr:cNvPr id="3" name="Picture 2">
          <a:extLst>
            <a:ext uri="{FF2B5EF4-FFF2-40B4-BE49-F238E27FC236}">
              <a16:creationId xmlns:a16="http://schemas.microsoft.com/office/drawing/2014/main" id="{272AB883-8520-4D72-90A0-56B0B3D1B77C}"/>
            </a:ext>
          </a:extLst>
        </xdr:cNvPr>
        <xdr:cNvPicPr>
          <a:picLocks noChangeAspect="1"/>
        </xdr:cNvPicPr>
      </xdr:nvPicPr>
      <xdr:blipFill>
        <a:blip xmlns:r="http://schemas.openxmlformats.org/officeDocument/2006/relationships" r:embed="rId2">
          <a:lum bright="6000"/>
          <a:extLst>
            <a:ext uri="{28A0092B-C50C-407E-A947-70E740481C1C}">
              <a14:useLocalDpi xmlns:a14="http://schemas.microsoft.com/office/drawing/2010/main" val="0"/>
            </a:ext>
          </a:extLst>
        </a:blip>
        <a:srcRect/>
        <a:stretch>
          <a:fillRect/>
        </a:stretch>
      </xdr:blipFill>
      <xdr:spPr bwMode="auto">
        <a:xfrm>
          <a:off x="6865619" y="81915"/>
          <a:ext cx="954405" cy="920115"/>
        </a:xfrm>
        <a:prstGeom prst="rect">
          <a:avLst/>
        </a:prstGeom>
        <a:noFill/>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274318</xdr:colOff>
      <xdr:row>0</xdr:row>
      <xdr:rowOff>114160</xdr:rowOff>
    </xdr:from>
    <xdr:to>
      <xdr:col>1</xdr:col>
      <xdr:colOff>561971</xdr:colOff>
      <xdr:row>5</xdr:row>
      <xdr:rowOff>60959</xdr:rowOff>
    </xdr:to>
    <xdr:pic>
      <xdr:nvPicPr>
        <xdr:cNvPr id="6" name="Picture 5">
          <a:extLst>
            <a:ext uri="{FF2B5EF4-FFF2-40B4-BE49-F238E27FC236}">
              <a16:creationId xmlns:a16="http://schemas.microsoft.com/office/drawing/2014/main" id="{6AD618B0-9F9B-4B2A-8AAF-C50CBA766B5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flipH="1">
          <a:off x="274318" y="114160"/>
          <a:ext cx="897253" cy="899299"/>
        </a:xfrm>
        <a:prstGeom prst="rect">
          <a:avLst/>
        </a:prstGeom>
        <a:noFill/>
      </xdr:spPr>
    </xdr:pic>
    <xdr:clientData/>
  </xdr:twoCellAnchor>
  <xdr:twoCellAnchor editAs="oneCell">
    <xdr:from>
      <xdr:col>4</xdr:col>
      <xdr:colOff>626745</xdr:colOff>
      <xdr:row>0</xdr:row>
      <xdr:rowOff>104775</xdr:rowOff>
    </xdr:from>
    <xdr:to>
      <xdr:col>5</xdr:col>
      <xdr:colOff>718185</xdr:colOff>
      <xdr:row>4</xdr:row>
      <xdr:rowOff>186690</xdr:rowOff>
    </xdr:to>
    <xdr:pic>
      <xdr:nvPicPr>
        <xdr:cNvPr id="7" name="Picture 6">
          <a:extLst>
            <a:ext uri="{FF2B5EF4-FFF2-40B4-BE49-F238E27FC236}">
              <a16:creationId xmlns:a16="http://schemas.microsoft.com/office/drawing/2014/main" id="{7EDAA98A-B1CA-47C3-8852-7AC9886F2869}"/>
            </a:ext>
          </a:extLst>
        </xdr:cNvPr>
        <xdr:cNvPicPr>
          <a:picLocks noChangeAspect="1"/>
        </xdr:cNvPicPr>
      </xdr:nvPicPr>
      <xdr:blipFill>
        <a:blip xmlns:r="http://schemas.openxmlformats.org/officeDocument/2006/relationships" r:embed="rId2">
          <a:lum bright="6000"/>
          <a:extLst>
            <a:ext uri="{28A0092B-C50C-407E-A947-70E740481C1C}">
              <a14:useLocalDpi xmlns:a14="http://schemas.microsoft.com/office/drawing/2010/main" val="0"/>
            </a:ext>
          </a:extLst>
        </a:blip>
        <a:srcRect/>
        <a:stretch>
          <a:fillRect/>
        </a:stretch>
      </xdr:blipFill>
      <xdr:spPr bwMode="auto">
        <a:xfrm>
          <a:off x="6692265" y="104775"/>
          <a:ext cx="1005840" cy="843915"/>
        </a:xfrm>
        <a:prstGeom prst="rect">
          <a:avLst/>
        </a:prstGeom>
        <a:noFill/>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274318</xdr:colOff>
      <xdr:row>0</xdr:row>
      <xdr:rowOff>114160</xdr:rowOff>
    </xdr:from>
    <xdr:to>
      <xdr:col>1</xdr:col>
      <xdr:colOff>561971</xdr:colOff>
      <xdr:row>5</xdr:row>
      <xdr:rowOff>99059</xdr:rowOff>
    </xdr:to>
    <xdr:pic>
      <xdr:nvPicPr>
        <xdr:cNvPr id="4" name="Picture 3">
          <a:extLst>
            <a:ext uri="{FF2B5EF4-FFF2-40B4-BE49-F238E27FC236}">
              <a16:creationId xmlns:a16="http://schemas.microsoft.com/office/drawing/2014/main" id="{4A145DBC-7ED5-4064-A2F6-9D1A4DEA9A7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flipH="1">
          <a:off x="274318" y="114160"/>
          <a:ext cx="897253" cy="899299"/>
        </a:xfrm>
        <a:prstGeom prst="rect">
          <a:avLst/>
        </a:prstGeom>
        <a:noFill/>
      </xdr:spPr>
    </xdr:pic>
    <xdr:clientData/>
  </xdr:twoCellAnchor>
  <xdr:twoCellAnchor editAs="oneCell">
    <xdr:from>
      <xdr:col>4</xdr:col>
      <xdr:colOff>626745</xdr:colOff>
      <xdr:row>0</xdr:row>
      <xdr:rowOff>104775</xdr:rowOff>
    </xdr:from>
    <xdr:to>
      <xdr:col>5</xdr:col>
      <xdr:colOff>718185</xdr:colOff>
      <xdr:row>5</xdr:row>
      <xdr:rowOff>34290</xdr:rowOff>
    </xdr:to>
    <xdr:pic>
      <xdr:nvPicPr>
        <xdr:cNvPr id="5" name="Picture 4">
          <a:extLst>
            <a:ext uri="{FF2B5EF4-FFF2-40B4-BE49-F238E27FC236}">
              <a16:creationId xmlns:a16="http://schemas.microsoft.com/office/drawing/2014/main" id="{C4035215-2985-4FBA-A0DC-6D9A87B910E0}"/>
            </a:ext>
          </a:extLst>
        </xdr:cNvPr>
        <xdr:cNvPicPr>
          <a:picLocks noChangeAspect="1"/>
        </xdr:cNvPicPr>
      </xdr:nvPicPr>
      <xdr:blipFill>
        <a:blip xmlns:r="http://schemas.openxmlformats.org/officeDocument/2006/relationships" r:embed="rId2">
          <a:lum bright="6000"/>
          <a:extLst>
            <a:ext uri="{28A0092B-C50C-407E-A947-70E740481C1C}">
              <a14:useLocalDpi xmlns:a14="http://schemas.microsoft.com/office/drawing/2010/main" val="0"/>
            </a:ext>
          </a:extLst>
        </a:blip>
        <a:srcRect/>
        <a:stretch>
          <a:fillRect/>
        </a:stretch>
      </xdr:blipFill>
      <xdr:spPr bwMode="auto">
        <a:xfrm>
          <a:off x="6692265" y="104775"/>
          <a:ext cx="1005840" cy="843915"/>
        </a:xfrm>
        <a:prstGeom prst="rect">
          <a:avLst/>
        </a:prstGeom>
        <a:noFill/>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274318</xdr:colOff>
      <xdr:row>0</xdr:row>
      <xdr:rowOff>114160</xdr:rowOff>
    </xdr:from>
    <xdr:to>
      <xdr:col>1</xdr:col>
      <xdr:colOff>561971</xdr:colOff>
      <xdr:row>5</xdr:row>
      <xdr:rowOff>99059</xdr:rowOff>
    </xdr:to>
    <xdr:pic>
      <xdr:nvPicPr>
        <xdr:cNvPr id="4" name="Picture 3">
          <a:extLst>
            <a:ext uri="{FF2B5EF4-FFF2-40B4-BE49-F238E27FC236}">
              <a16:creationId xmlns:a16="http://schemas.microsoft.com/office/drawing/2014/main" id="{8748E97F-F4D1-44CC-AB6E-3D6E3465BF2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flipH="1">
          <a:off x="274318" y="114160"/>
          <a:ext cx="897253" cy="899299"/>
        </a:xfrm>
        <a:prstGeom prst="rect">
          <a:avLst/>
        </a:prstGeom>
        <a:noFill/>
      </xdr:spPr>
    </xdr:pic>
    <xdr:clientData/>
  </xdr:twoCellAnchor>
  <xdr:twoCellAnchor editAs="oneCell">
    <xdr:from>
      <xdr:col>4</xdr:col>
      <xdr:colOff>626745</xdr:colOff>
      <xdr:row>0</xdr:row>
      <xdr:rowOff>104775</xdr:rowOff>
    </xdr:from>
    <xdr:to>
      <xdr:col>5</xdr:col>
      <xdr:colOff>718185</xdr:colOff>
      <xdr:row>5</xdr:row>
      <xdr:rowOff>34290</xdr:rowOff>
    </xdr:to>
    <xdr:pic>
      <xdr:nvPicPr>
        <xdr:cNvPr id="5" name="Picture 4">
          <a:extLst>
            <a:ext uri="{FF2B5EF4-FFF2-40B4-BE49-F238E27FC236}">
              <a16:creationId xmlns:a16="http://schemas.microsoft.com/office/drawing/2014/main" id="{64BD5A18-A390-4A04-81F4-104D7236A95E}"/>
            </a:ext>
          </a:extLst>
        </xdr:cNvPr>
        <xdr:cNvPicPr>
          <a:picLocks noChangeAspect="1"/>
        </xdr:cNvPicPr>
      </xdr:nvPicPr>
      <xdr:blipFill>
        <a:blip xmlns:r="http://schemas.openxmlformats.org/officeDocument/2006/relationships" r:embed="rId2">
          <a:lum bright="6000"/>
          <a:extLst>
            <a:ext uri="{28A0092B-C50C-407E-A947-70E740481C1C}">
              <a14:useLocalDpi xmlns:a14="http://schemas.microsoft.com/office/drawing/2010/main" val="0"/>
            </a:ext>
          </a:extLst>
        </a:blip>
        <a:srcRect/>
        <a:stretch>
          <a:fillRect/>
        </a:stretch>
      </xdr:blipFill>
      <xdr:spPr bwMode="auto">
        <a:xfrm>
          <a:off x="6692265" y="104775"/>
          <a:ext cx="1005840" cy="843915"/>
        </a:xfrm>
        <a:prstGeom prst="rect">
          <a:avLst/>
        </a:prstGeom>
        <a:noFill/>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228598</xdr:colOff>
      <xdr:row>0</xdr:row>
      <xdr:rowOff>60820</xdr:rowOff>
    </xdr:from>
    <xdr:to>
      <xdr:col>1</xdr:col>
      <xdr:colOff>516251</xdr:colOff>
      <xdr:row>5</xdr:row>
      <xdr:rowOff>45719</xdr:rowOff>
    </xdr:to>
    <xdr:pic>
      <xdr:nvPicPr>
        <xdr:cNvPr id="2" name="Picture 1">
          <a:extLst>
            <a:ext uri="{FF2B5EF4-FFF2-40B4-BE49-F238E27FC236}">
              <a16:creationId xmlns:a16="http://schemas.microsoft.com/office/drawing/2014/main" id="{BFB27B84-6A2A-4735-A342-FC36C08C724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flipH="1">
          <a:off x="228598" y="60820"/>
          <a:ext cx="897253" cy="899299"/>
        </a:xfrm>
        <a:prstGeom prst="rect">
          <a:avLst/>
        </a:prstGeom>
        <a:noFill/>
      </xdr:spPr>
    </xdr:pic>
    <xdr:clientData/>
  </xdr:twoCellAnchor>
  <xdr:twoCellAnchor editAs="oneCell">
    <xdr:from>
      <xdr:col>4</xdr:col>
      <xdr:colOff>739139</xdr:colOff>
      <xdr:row>0</xdr:row>
      <xdr:rowOff>120015</xdr:rowOff>
    </xdr:from>
    <xdr:to>
      <xdr:col>5</xdr:col>
      <xdr:colOff>763904</xdr:colOff>
      <xdr:row>5</xdr:row>
      <xdr:rowOff>49530</xdr:rowOff>
    </xdr:to>
    <xdr:pic>
      <xdr:nvPicPr>
        <xdr:cNvPr id="3" name="Picture 2">
          <a:extLst>
            <a:ext uri="{FF2B5EF4-FFF2-40B4-BE49-F238E27FC236}">
              <a16:creationId xmlns:a16="http://schemas.microsoft.com/office/drawing/2014/main" id="{4A0C0533-6D6B-407C-8DD0-8887641631DD}"/>
            </a:ext>
          </a:extLst>
        </xdr:cNvPr>
        <xdr:cNvPicPr>
          <a:picLocks noChangeAspect="1"/>
        </xdr:cNvPicPr>
      </xdr:nvPicPr>
      <xdr:blipFill>
        <a:blip xmlns:r="http://schemas.openxmlformats.org/officeDocument/2006/relationships" r:embed="rId2">
          <a:lum bright="6000"/>
          <a:extLst>
            <a:ext uri="{28A0092B-C50C-407E-A947-70E740481C1C}">
              <a14:useLocalDpi xmlns:a14="http://schemas.microsoft.com/office/drawing/2010/main" val="0"/>
            </a:ext>
          </a:extLst>
        </a:blip>
        <a:srcRect/>
        <a:stretch>
          <a:fillRect/>
        </a:stretch>
      </xdr:blipFill>
      <xdr:spPr bwMode="auto">
        <a:xfrm>
          <a:off x="6865619" y="120015"/>
          <a:ext cx="954405" cy="843915"/>
        </a:xfrm>
        <a:prstGeom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5"/>
  <sheetViews>
    <sheetView tabSelected="1" view="pageBreakPreview" zoomScaleNormal="100" zoomScaleSheetLayoutView="100" workbookViewId="0">
      <selection activeCell="B31" sqref="B31"/>
    </sheetView>
  </sheetViews>
  <sheetFormatPr defaultColWidth="8.88671875" defaultRowHeight="15.6" x14ac:dyDescent="0.3"/>
  <cols>
    <col min="1" max="1" width="8.88671875" style="35"/>
    <col min="2" max="2" width="61.109375" style="35" customWidth="1"/>
    <col min="3" max="3" width="8.33203125" style="35" customWidth="1"/>
    <col min="4" max="4" width="10.44140625" style="35" customWidth="1"/>
    <col min="5" max="6" width="15.21875" style="35" customWidth="1"/>
    <col min="7" max="16384" width="8.88671875" style="35"/>
  </cols>
  <sheetData>
    <row r="1" spans="1:6" x14ac:dyDescent="0.3">
      <c r="A1" s="75" t="s">
        <v>25</v>
      </c>
      <c r="B1" s="76"/>
      <c r="C1" s="76"/>
      <c r="D1" s="76"/>
      <c r="E1" s="76"/>
      <c r="F1" s="77"/>
    </row>
    <row r="2" spans="1:6" x14ac:dyDescent="0.3">
      <c r="A2" s="78" t="s">
        <v>21</v>
      </c>
      <c r="B2" s="79"/>
      <c r="C2" s="79"/>
      <c r="D2" s="79"/>
      <c r="E2" s="79"/>
      <c r="F2" s="80"/>
    </row>
    <row r="3" spans="1:6" x14ac:dyDescent="0.3">
      <c r="A3" s="78" t="s">
        <v>26</v>
      </c>
      <c r="B3" s="79"/>
      <c r="C3" s="79"/>
      <c r="D3" s="79"/>
      <c r="E3" s="79"/>
      <c r="F3" s="80"/>
    </row>
    <row r="4" spans="1:6" x14ac:dyDescent="0.3">
      <c r="A4" s="81" t="s">
        <v>27</v>
      </c>
      <c r="B4" s="82"/>
      <c r="C4" s="82"/>
      <c r="D4" s="82"/>
      <c r="E4" s="82"/>
      <c r="F4" s="83"/>
    </row>
    <row r="5" spans="1:6" x14ac:dyDescent="0.3">
      <c r="A5" s="81" t="s">
        <v>33</v>
      </c>
      <c r="B5" s="82"/>
      <c r="C5" s="82"/>
      <c r="D5" s="82"/>
      <c r="E5" s="82"/>
      <c r="F5" s="83"/>
    </row>
    <row r="6" spans="1:6" ht="16.2" thickBot="1" x14ac:dyDescent="0.35">
      <c r="A6" s="69" t="s">
        <v>30</v>
      </c>
      <c r="B6" s="70"/>
      <c r="C6" s="70"/>
      <c r="D6" s="70"/>
      <c r="E6" s="70"/>
      <c r="F6" s="71"/>
    </row>
    <row r="7" spans="1:6" ht="18" customHeight="1" x14ac:dyDescent="0.3">
      <c r="A7" s="72" t="s">
        <v>63</v>
      </c>
      <c r="B7" s="73"/>
      <c r="C7" s="73"/>
      <c r="D7" s="73"/>
      <c r="E7" s="73"/>
      <c r="F7" s="74"/>
    </row>
    <row r="8" spans="1:6" ht="18" customHeight="1" x14ac:dyDescent="0.3">
      <c r="A8" s="60" t="s">
        <v>28</v>
      </c>
      <c r="B8" s="61"/>
      <c r="C8" s="61"/>
      <c r="D8" s="61"/>
      <c r="E8" s="61"/>
      <c r="F8" s="62"/>
    </row>
    <row r="9" spans="1:6" ht="18" customHeight="1" x14ac:dyDescent="0.3">
      <c r="A9" s="60" t="s">
        <v>31</v>
      </c>
      <c r="B9" s="61"/>
      <c r="C9" s="61"/>
      <c r="D9" s="61"/>
      <c r="E9" s="61"/>
      <c r="F9" s="62"/>
    </row>
    <row r="10" spans="1:6" ht="16.2" customHeight="1" thickBot="1" x14ac:dyDescent="0.35">
      <c r="A10" s="60" t="s">
        <v>46</v>
      </c>
      <c r="B10" s="61"/>
      <c r="C10" s="61"/>
      <c r="D10" s="61"/>
      <c r="E10" s="61"/>
      <c r="F10" s="62"/>
    </row>
    <row r="11" spans="1:6" ht="39" customHeight="1" x14ac:dyDescent="0.3">
      <c r="A11" s="66" t="s">
        <v>44</v>
      </c>
      <c r="B11" s="67"/>
      <c r="C11" s="67"/>
      <c r="D11" s="67"/>
      <c r="E11" s="67"/>
      <c r="F11" s="68"/>
    </row>
    <row r="12" spans="1:6" x14ac:dyDescent="0.3">
      <c r="A12" s="37" t="s">
        <v>0</v>
      </c>
      <c r="B12" s="38" t="s">
        <v>1</v>
      </c>
      <c r="C12" s="38" t="s">
        <v>2</v>
      </c>
      <c r="D12" s="39" t="s">
        <v>35</v>
      </c>
      <c r="E12" s="39" t="s">
        <v>3</v>
      </c>
      <c r="F12" s="40" t="s">
        <v>4</v>
      </c>
    </row>
    <row r="13" spans="1:6" x14ac:dyDescent="0.3">
      <c r="A13" s="45">
        <v>1</v>
      </c>
      <c r="B13" s="43" t="s">
        <v>36</v>
      </c>
      <c r="C13" s="41"/>
      <c r="D13" s="42"/>
      <c r="E13" s="42"/>
      <c r="F13" s="41"/>
    </row>
    <row r="14" spans="1:6" ht="30" x14ac:dyDescent="0.3">
      <c r="A14" s="15">
        <v>1.1000000000000001</v>
      </c>
      <c r="B14" s="44" t="s">
        <v>37</v>
      </c>
      <c r="C14" s="15" t="s">
        <v>14</v>
      </c>
      <c r="D14" s="21">
        <v>1</v>
      </c>
      <c r="E14" s="53"/>
      <c r="F14" s="54">
        <f>D14*E14</f>
        <v>0</v>
      </c>
    </row>
    <row r="15" spans="1:6" x14ac:dyDescent="0.3">
      <c r="A15" s="14"/>
      <c r="B15" s="63" t="s">
        <v>11</v>
      </c>
      <c r="C15" s="64"/>
      <c r="D15" s="64"/>
      <c r="E15" s="65"/>
      <c r="F15" s="18">
        <f>F14</f>
        <v>0</v>
      </c>
    </row>
    <row r="16" spans="1:6" x14ac:dyDescent="0.3">
      <c r="A16" s="46">
        <v>2</v>
      </c>
      <c r="B16" s="11" t="s">
        <v>13</v>
      </c>
      <c r="C16" s="36"/>
      <c r="D16" s="36"/>
      <c r="E16" s="12"/>
      <c r="F16" s="13"/>
    </row>
    <row r="17" spans="1:8" ht="30" x14ac:dyDescent="0.3">
      <c r="A17" s="19">
        <f>0.1+A16</f>
        <v>2.1</v>
      </c>
      <c r="B17" s="5" t="s">
        <v>24</v>
      </c>
      <c r="C17" s="15" t="s">
        <v>5</v>
      </c>
      <c r="D17" s="21">
        <v>6</v>
      </c>
      <c r="E17" s="16"/>
      <c r="F17" s="17">
        <f>D17*E17</f>
        <v>0</v>
      </c>
    </row>
    <row r="18" spans="1:8" ht="51" customHeight="1" x14ac:dyDescent="0.3">
      <c r="A18" s="14">
        <f>A17+0.1</f>
        <v>2.2000000000000002</v>
      </c>
      <c r="B18" s="5" t="s">
        <v>22</v>
      </c>
      <c r="C18" s="15" t="s">
        <v>14</v>
      </c>
      <c r="D18" s="21">
        <v>1</v>
      </c>
      <c r="E18" s="16"/>
      <c r="F18" s="17">
        <f t="shared" ref="F18:F23" si="0">D18*E18</f>
        <v>0</v>
      </c>
    </row>
    <row r="19" spans="1:8" ht="36.6" customHeight="1" x14ac:dyDescent="0.3">
      <c r="A19" s="14">
        <f t="shared" ref="A19:A25" si="1">A18+0.1</f>
        <v>2.3000000000000003</v>
      </c>
      <c r="B19" s="5" t="s">
        <v>6</v>
      </c>
      <c r="C19" s="15" t="s">
        <v>5</v>
      </c>
      <c r="D19" s="21">
        <v>7</v>
      </c>
      <c r="E19" s="16"/>
      <c r="F19" s="17">
        <f t="shared" si="0"/>
        <v>0</v>
      </c>
      <c r="H19" s="50">
        <f>D19+D20+D21</f>
        <v>12</v>
      </c>
    </row>
    <row r="20" spans="1:8" ht="36.6" customHeight="1" x14ac:dyDescent="0.3">
      <c r="A20" s="14">
        <f t="shared" si="1"/>
        <v>2.4000000000000004</v>
      </c>
      <c r="B20" s="5" t="s">
        <v>7</v>
      </c>
      <c r="C20" s="15" t="s">
        <v>5</v>
      </c>
      <c r="D20" s="21">
        <v>1</v>
      </c>
      <c r="E20" s="16"/>
      <c r="F20" s="17">
        <f t="shared" si="0"/>
        <v>0</v>
      </c>
    </row>
    <row r="21" spans="1:8" x14ac:dyDescent="0.3">
      <c r="A21" s="14">
        <f t="shared" si="1"/>
        <v>2.5000000000000004</v>
      </c>
      <c r="B21" s="5" t="s">
        <v>8</v>
      </c>
      <c r="C21" s="15" t="s">
        <v>9</v>
      </c>
      <c r="D21" s="21">
        <v>4</v>
      </c>
      <c r="E21" s="16"/>
      <c r="F21" s="17">
        <f t="shared" si="0"/>
        <v>0</v>
      </c>
    </row>
    <row r="22" spans="1:8" ht="51" customHeight="1" x14ac:dyDescent="0.3">
      <c r="A22" s="14">
        <f t="shared" si="1"/>
        <v>2.6000000000000005</v>
      </c>
      <c r="B22" s="5" t="s">
        <v>15</v>
      </c>
      <c r="C22" s="15" t="s">
        <v>10</v>
      </c>
      <c r="D22" s="34">
        <v>143.44999999999999</v>
      </c>
      <c r="E22" s="16"/>
      <c r="F22" s="17">
        <f t="shared" si="0"/>
        <v>0</v>
      </c>
    </row>
    <row r="23" spans="1:8" ht="51" customHeight="1" x14ac:dyDescent="0.3">
      <c r="A23" s="14">
        <f t="shared" si="1"/>
        <v>2.7000000000000006</v>
      </c>
      <c r="B23" s="5" t="s">
        <v>16</v>
      </c>
      <c r="C23" s="15" t="s">
        <v>10</v>
      </c>
      <c r="D23" s="34">
        <v>30.48</v>
      </c>
      <c r="E23" s="16"/>
      <c r="F23" s="17">
        <f t="shared" si="0"/>
        <v>0</v>
      </c>
    </row>
    <row r="24" spans="1:8" ht="52.2" customHeight="1" x14ac:dyDescent="0.3">
      <c r="A24" s="14">
        <f t="shared" si="1"/>
        <v>2.8000000000000007</v>
      </c>
      <c r="B24" s="5" t="s">
        <v>17</v>
      </c>
      <c r="C24" s="15" t="s">
        <v>10</v>
      </c>
      <c r="D24" s="34">
        <v>57.87</v>
      </c>
      <c r="E24" s="16"/>
      <c r="F24" s="17">
        <f>D24*E24</f>
        <v>0</v>
      </c>
    </row>
    <row r="25" spans="1:8" ht="25.2" customHeight="1" x14ac:dyDescent="0.3">
      <c r="A25" s="14">
        <f t="shared" si="1"/>
        <v>2.9000000000000008</v>
      </c>
      <c r="B25" s="5" t="s">
        <v>39</v>
      </c>
      <c r="C25" s="15" t="s">
        <v>40</v>
      </c>
      <c r="D25" s="47">
        <v>497.2</v>
      </c>
      <c r="E25" s="16"/>
      <c r="F25" s="17">
        <f>D25*E25</f>
        <v>0</v>
      </c>
    </row>
    <row r="26" spans="1:8" ht="41.4" customHeight="1" x14ac:dyDescent="0.3">
      <c r="A26" s="48">
        <v>2.1</v>
      </c>
      <c r="B26" s="5" t="s">
        <v>43</v>
      </c>
      <c r="C26" s="15" t="s">
        <v>14</v>
      </c>
      <c r="D26" s="15">
        <v>1</v>
      </c>
      <c r="E26" s="16"/>
      <c r="F26" s="17">
        <f>D26*E26</f>
        <v>0</v>
      </c>
    </row>
    <row r="27" spans="1:8" ht="53.4" customHeight="1" x14ac:dyDescent="0.3">
      <c r="A27" s="48">
        <v>2.11</v>
      </c>
      <c r="B27" s="5" t="s">
        <v>57</v>
      </c>
      <c r="C27" s="6" t="s">
        <v>42</v>
      </c>
      <c r="D27" s="15">
        <v>20.41</v>
      </c>
      <c r="E27" s="16"/>
      <c r="F27" s="17">
        <f>D27*E27</f>
        <v>0</v>
      </c>
    </row>
    <row r="28" spans="1:8" ht="33" customHeight="1" x14ac:dyDescent="0.3">
      <c r="A28" s="14">
        <v>2.12</v>
      </c>
      <c r="B28" s="5" t="s">
        <v>38</v>
      </c>
      <c r="C28" s="15" t="s">
        <v>14</v>
      </c>
      <c r="D28" s="15">
        <v>1</v>
      </c>
      <c r="E28" s="16"/>
      <c r="F28" s="17">
        <f>D28*E28</f>
        <v>0</v>
      </c>
    </row>
    <row r="29" spans="1:8" x14ac:dyDescent="0.3">
      <c r="A29" s="14"/>
      <c r="B29" s="63" t="s">
        <v>18</v>
      </c>
      <c r="C29" s="64"/>
      <c r="D29" s="64"/>
      <c r="E29" s="65"/>
      <c r="F29" s="18">
        <f>SUM(F28+F27+F26+F25+F24+F23+F22+F21+F20+F19+F18+F17)</f>
        <v>0</v>
      </c>
    </row>
    <row r="30" spans="1:8" x14ac:dyDescent="0.3">
      <c r="A30" s="49">
        <v>3</v>
      </c>
      <c r="B30" s="20" t="s">
        <v>29</v>
      </c>
      <c r="C30" s="15"/>
      <c r="D30" s="15"/>
      <c r="E30" s="16"/>
      <c r="F30" s="17"/>
    </row>
    <row r="31" spans="1:8" ht="45" x14ac:dyDescent="0.3">
      <c r="A31" s="14">
        <v>3.1</v>
      </c>
      <c r="B31" s="55" t="s">
        <v>56</v>
      </c>
      <c r="C31" s="6" t="s">
        <v>42</v>
      </c>
      <c r="D31" s="6">
        <f>3.966*25</f>
        <v>99.15</v>
      </c>
      <c r="E31" s="16"/>
      <c r="F31" s="17">
        <f>D31*E31</f>
        <v>0</v>
      </c>
    </row>
    <row r="32" spans="1:8" x14ac:dyDescent="0.3">
      <c r="A32" s="14"/>
      <c r="B32" s="63" t="s">
        <v>18</v>
      </c>
      <c r="C32" s="64"/>
      <c r="D32" s="64"/>
      <c r="E32" s="65"/>
      <c r="F32" s="18">
        <f>SUM(F31)</f>
        <v>0</v>
      </c>
    </row>
    <row r="33" spans="1:6" ht="16.2" thickBot="1" x14ac:dyDescent="0.35">
      <c r="A33" s="14"/>
      <c r="B33" s="63" t="s">
        <v>12</v>
      </c>
      <c r="C33" s="64"/>
      <c r="D33" s="64"/>
      <c r="E33" s="65"/>
      <c r="F33" s="18">
        <f>F29+F15+F32</f>
        <v>0</v>
      </c>
    </row>
    <row r="34" spans="1:6" ht="16.2" hidden="1" thickBot="1" x14ac:dyDescent="0.35">
      <c r="A34" s="22"/>
      <c r="B34" s="23" t="s">
        <v>23</v>
      </c>
      <c r="C34" s="24"/>
      <c r="D34" s="24"/>
      <c r="E34" s="25"/>
      <c r="F34" s="26"/>
    </row>
    <row r="35" spans="1:6" ht="16.2" thickBot="1" x14ac:dyDescent="0.35">
      <c r="A35" s="27"/>
      <c r="B35" s="28" t="s">
        <v>19</v>
      </c>
      <c r="C35" s="29"/>
      <c r="D35" s="29"/>
      <c r="E35" s="30"/>
      <c r="F35" s="56">
        <f>F33+F34</f>
        <v>0</v>
      </c>
    </row>
  </sheetData>
  <mergeCells count="15">
    <mergeCell ref="A6:F6"/>
    <mergeCell ref="A7:F7"/>
    <mergeCell ref="A8:F8"/>
    <mergeCell ref="A9:F9"/>
    <mergeCell ref="A1:F1"/>
    <mergeCell ref="A2:F2"/>
    <mergeCell ref="A3:F3"/>
    <mergeCell ref="A4:F4"/>
    <mergeCell ref="A5:F5"/>
    <mergeCell ref="A10:F10"/>
    <mergeCell ref="B33:E33"/>
    <mergeCell ref="A11:F11"/>
    <mergeCell ref="B29:E29"/>
    <mergeCell ref="B15:E15"/>
    <mergeCell ref="B32:E32"/>
  </mergeCells>
  <printOptions horizontalCentered="1"/>
  <pageMargins left="0.25" right="0.25" top="0.75" bottom="0.75" header="0.3" footer="0.3"/>
  <pageSetup paperSize="9" scale="8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5"/>
  <sheetViews>
    <sheetView view="pageBreakPreview" topLeftCell="A30" zoomScaleNormal="100" zoomScaleSheetLayoutView="100" workbookViewId="0">
      <selection activeCell="F35" sqref="F35"/>
    </sheetView>
  </sheetViews>
  <sheetFormatPr defaultColWidth="8.88671875" defaultRowHeight="15.6" x14ac:dyDescent="0.3"/>
  <cols>
    <col min="1" max="1" width="8.88671875" style="35"/>
    <col min="2" max="2" width="61.6640625" style="35" customWidth="1"/>
    <col min="3" max="3" width="8.33203125" style="35" customWidth="1"/>
    <col min="4" max="4" width="10.44140625" style="35" customWidth="1"/>
    <col min="5" max="5" width="13.5546875" style="35" customWidth="1"/>
    <col min="6" max="6" width="15.21875" style="35" bestFit="1" customWidth="1"/>
    <col min="7" max="16384" width="8.88671875" style="35"/>
  </cols>
  <sheetData>
    <row r="1" spans="1:6" x14ac:dyDescent="0.3">
      <c r="A1" s="75" t="s">
        <v>25</v>
      </c>
      <c r="B1" s="76"/>
      <c r="C1" s="76"/>
      <c r="D1" s="76"/>
      <c r="E1" s="76"/>
      <c r="F1" s="77"/>
    </row>
    <row r="2" spans="1:6" x14ac:dyDescent="0.3">
      <c r="A2" s="78" t="s">
        <v>21</v>
      </c>
      <c r="B2" s="79"/>
      <c r="C2" s="79"/>
      <c r="D2" s="79"/>
      <c r="E2" s="79"/>
      <c r="F2" s="80"/>
    </row>
    <row r="3" spans="1:6" x14ac:dyDescent="0.3">
      <c r="A3" s="78" t="s">
        <v>26</v>
      </c>
      <c r="B3" s="79"/>
      <c r="C3" s="79"/>
      <c r="D3" s="79"/>
      <c r="E3" s="79"/>
      <c r="F3" s="80"/>
    </row>
    <row r="4" spans="1:6" x14ac:dyDescent="0.3">
      <c r="A4" s="81" t="s">
        <v>27</v>
      </c>
      <c r="B4" s="82"/>
      <c r="C4" s="82"/>
      <c r="D4" s="82"/>
      <c r="E4" s="82"/>
      <c r="F4" s="83"/>
    </row>
    <row r="5" spans="1:6" x14ac:dyDescent="0.3">
      <c r="A5" s="81" t="s">
        <v>33</v>
      </c>
      <c r="B5" s="82"/>
      <c r="C5" s="82"/>
      <c r="D5" s="82"/>
      <c r="E5" s="82"/>
      <c r="F5" s="83"/>
    </row>
    <row r="6" spans="1:6" ht="16.2" thickBot="1" x14ac:dyDescent="0.35">
      <c r="A6" s="69" t="s">
        <v>30</v>
      </c>
      <c r="B6" s="70"/>
      <c r="C6" s="70"/>
      <c r="D6" s="70"/>
      <c r="E6" s="70"/>
      <c r="F6" s="71"/>
    </row>
    <row r="7" spans="1:6" x14ac:dyDescent="0.3">
      <c r="A7" s="72" t="s">
        <v>63</v>
      </c>
      <c r="B7" s="73"/>
      <c r="C7" s="73"/>
      <c r="D7" s="73"/>
      <c r="E7" s="73"/>
      <c r="F7" s="74"/>
    </row>
    <row r="8" spans="1:6" x14ac:dyDescent="0.3">
      <c r="A8" s="60" t="s">
        <v>28</v>
      </c>
      <c r="B8" s="61"/>
      <c r="C8" s="61"/>
      <c r="D8" s="61"/>
      <c r="E8" s="61"/>
      <c r="F8" s="62"/>
    </row>
    <row r="9" spans="1:6" x14ac:dyDescent="0.3">
      <c r="A9" s="60" t="s">
        <v>61</v>
      </c>
      <c r="B9" s="61"/>
      <c r="C9" s="61"/>
      <c r="D9" s="61"/>
      <c r="E9" s="61"/>
      <c r="F9" s="62"/>
    </row>
    <row r="10" spans="1:6" ht="16.2" thickBot="1" x14ac:dyDescent="0.35">
      <c r="A10" s="60" t="s">
        <v>60</v>
      </c>
      <c r="B10" s="61"/>
      <c r="C10" s="61"/>
      <c r="D10" s="61"/>
      <c r="E10" s="61"/>
      <c r="F10" s="62"/>
    </row>
    <row r="11" spans="1:6" ht="52.2" customHeight="1" x14ac:dyDescent="0.3">
      <c r="A11" s="66" t="s">
        <v>62</v>
      </c>
      <c r="B11" s="67"/>
      <c r="C11" s="67"/>
      <c r="D11" s="67"/>
      <c r="E11" s="67"/>
      <c r="F11" s="68"/>
    </row>
    <row r="12" spans="1:6" ht="30" x14ac:dyDescent="0.3">
      <c r="A12" s="37" t="s">
        <v>0</v>
      </c>
      <c r="B12" s="38" t="s">
        <v>1</v>
      </c>
      <c r="C12" s="38" t="s">
        <v>2</v>
      </c>
      <c r="D12" s="39" t="s">
        <v>20</v>
      </c>
      <c r="E12" s="39" t="s">
        <v>3</v>
      </c>
      <c r="F12" s="40" t="s">
        <v>4</v>
      </c>
    </row>
    <row r="13" spans="1:6" x14ac:dyDescent="0.3">
      <c r="A13" s="45">
        <v>1</v>
      </c>
      <c r="B13" s="43" t="s">
        <v>36</v>
      </c>
      <c r="C13" s="41"/>
      <c r="D13" s="42"/>
      <c r="E13" s="42"/>
      <c r="F13" s="41"/>
    </row>
    <row r="14" spans="1:6" ht="30" x14ac:dyDescent="0.3">
      <c r="A14" s="15">
        <v>1.1000000000000001</v>
      </c>
      <c r="B14" s="44" t="s">
        <v>37</v>
      </c>
      <c r="C14" s="15" t="s">
        <v>14</v>
      </c>
      <c r="D14" s="21">
        <v>1</v>
      </c>
      <c r="E14" s="53"/>
      <c r="F14" s="54">
        <f>D14*E14</f>
        <v>0</v>
      </c>
    </row>
    <row r="15" spans="1:6" x14ac:dyDescent="0.3">
      <c r="A15" s="14"/>
      <c r="B15" s="63" t="s">
        <v>11</v>
      </c>
      <c r="C15" s="64"/>
      <c r="D15" s="64"/>
      <c r="E15" s="65"/>
      <c r="F15" s="18">
        <f>F14</f>
        <v>0</v>
      </c>
    </row>
    <row r="16" spans="1:6" x14ac:dyDescent="0.3">
      <c r="A16" s="46">
        <v>2</v>
      </c>
      <c r="B16" s="11" t="s">
        <v>13</v>
      </c>
      <c r="C16" s="36"/>
      <c r="D16" s="36"/>
      <c r="E16" s="12"/>
      <c r="F16" s="13"/>
    </row>
    <row r="17" spans="1:8" ht="20.399999999999999" customHeight="1" x14ac:dyDescent="0.3">
      <c r="A17" s="14">
        <v>2.1</v>
      </c>
      <c r="B17" s="5" t="s">
        <v>24</v>
      </c>
      <c r="C17" s="15" t="s">
        <v>5</v>
      </c>
      <c r="D17" s="21">
        <v>6</v>
      </c>
      <c r="E17" s="16"/>
      <c r="F17" s="17">
        <f>D17*E17</f>
        <v>0</v>
      </c>
    </row>
    <row r="18" spans="1:8" ht="46.2" customHeight="1" x14ac:dyDescent="0.3">
      <c r="A18" s="14">
        <f>A17+0.1</f>
        <v>2.2000000000000002</v>
      </c>
      <c r="B18" s="5" t="s">
        <v>22</v>
      </c>
      <c r="C18" s="15" t="s">
        <v>14</v>
      </c>
      <c r="D18" s="21">
        <v>1</v>
      </c>
      <c r="E18" s="16"/>
      <c r="F18" s="17">
        <f t="shared" ref="F18:F23" si="0">D18*E18</f>
        <v>0</v>
      </c>
    </row>
    <row r="19" spans="1:8" ht="31.2" customHeight="1" x14ac:dyDescent="0.3">
      <c r="A19" s="14">
        <f t="shared" ref="A19:A25" si="1">A18+0.1</f>
        <v>2.3000000000000003</v>
      </c>
      <c r="B19" s="5" t="s">
        <v>6</v>
      </c>
      <c r="C19" s="15" t="s">
        <v>5</v>
      </c>
      <c r="D19" s="21">
        <v>10</v>
      </c>
      <c r="E19" s="16"/>
      <c r="F19" s="17">
        <f t="shared" si="0"/>
        <v>0</v>
      </c>
    </row>
    <row r="20" spans="1:8" ht="31.2" customHeight="1" x14ac:dyDescent="0.3">
      <c r="A20" s="14">
        <f t="shared" si="1"/>
        <v>2.4000000000000004</v>
      </c>
      <c r="B20" s="5" t="s">
        <v>7</v>
      </c>
      <c r="C20" s="15" t="s">
        <v>5</v>
      </c>
      <c r="D20" s="21">
        <v>0</v>
      </c>
      <c r="E20" s="16"/>
      <c r="F20" s="17">
        <f t="shared" si="0"/>
        <v>0</v>
      </c>
      <c r="H20" s="50">
        <f>D19+D20+D21</f>
        <v>12</v>
      </c>
    </row>
    <row r="21" spans="1:8" ht="20.399999999999999" customHeight="1" x14ac:dyDescent="0.3">
      <c r="A21" s="14">
        <f t="shared" si="1"/>
        <v>2.5000000000000004</v>
      </c>
      <c r="B21" s="5" t="s">
        <v>8</v>
      </c>
      <c r="C21" s="15" t="s">
        <v>9</v>
      </c>
      <c r="D21" s="21">
        <v>2</v>
      </c>
      <c r="E21" s="16"/>
      <c r="F21" s="17">
        <f t="shared" si="0"/>
        <v>0</v>
      </c>
    </row>
    <row r="22" spans="1:8" ht="45.6" customHeight="1" x14ac:dyDescent="0.3">
      <c r="A22" s="14">
        <f t="shared" si="1"/>
        <v>2.6000000000000005</v>
      </c>
      <c r="B22" s="5" t="s">
        <v>15</v>
      </c>
      <c r="C22" s="15" t="s">
        <v>10</v>
      </c>
      <c r="D22" s="21">
        <v>204.92699999999999</v>
      </c>
      <c r="E22" s="16"/>
      <c r="F22" s="17">
        <f t="shared" si="0"/>
        <v>0</v>
      </c>
    </row>
    <row r="23" spans="1:8" ht="45.6" customHeight="1" x14ac:dyDescent="0.3">
      <c r="A23" s="14">
        <f t="shared" si="1"/>
        <v>2.7000000000000006</v>
      </c>
      <c r="B23" s="5" t="s">
        <v>16</v>
      </c>
      <c r="C23" s="15" t="s">
        <v>10</v>
      </c>
      <c r="D23" s="21">
        <v>0</v>
      </c>
      <c r="E23" s="16"/>
      <c r="F23" s="17">
        <f t="shared" si="0"/>
        <v>0</v>
      </c>
    </row>
    <row r="24" spans="1:8" ht="45.6" customHeight="1" x14ac:dyDescent="0.3">
      <c r="A24" s="14">
        <f t="shared" si="1"/>
        <v>2.8000000000000007</v>
      </c>
      <c r="B24" s="5" t="s">
        <v>17</v>
      </c>
      <c r="C24" s="15" t="s">
        <v>10</v>
      </c>
      <c r="D24" s="21">
        <v>28.936</v>
      </c>
      <c r="E24" s="16"/>
      <c r="F24" s="17">
        <f>D24*E24</f>
        <v>0</v>
      </c>
    </row>
    <row r="25" spans="1:8" ht="22.2" customHeight="1" x14ac:dyDescent="0.3">
      <c r="A25" s="14">
        <f t="shared" si="1"/>
        <v>2.9000000000000008</v>
      </c>
      <c r="B25" s="5" t="s">
        <v>39</v>
      </c>
      <c r="C25" s="15" t="s">
        <v>40</v>
      </c>
      <c r="D25" s="21">
        <v>490.4</v>
      </c>
      <c r="E25" s="16"/>
      <c r="F25" s="17">
        <f>D25*E25</f>
        <v>0</v>
      </c>
    </row>
    <row r="26" spans="1:8" ht="31.8" customHeight="1" x14ac:dyDescent="0.3">
      <c r="A26" s="48">
        <v>2.1</v>
      </c>
      <c r="B26" s="5" t="s">
        <v>34</v>
      </c>
      <c r="C26" s="15" t="s">
        <v>14</v>
      </c>
      <c r="D26" s="21">
        <v>1</v>
      </c>
      <c r="E26" s="16"/>
      <c r="F26" s="17">
        <f>D26*E26</f>
        <v>0</v>
      </c>
    </row>
    <row r="27" spans="1:8" ht="47.4" customHeight="1" x14ac:dyDescent="0.3">
      <c r="A27" s="14">
        <v>2.11</v>
      </c>
      <c r="B27" s="5" t="s">
        <v>57</v>
      </c>
      <c r="C27" s="6" t="s">
        <v>42</v>
      </c>
      <c r="D27" s="15">
        <v>21.29</v>
      </c>
      <c r="E27" s="16"/>
      <c r="F27" s="17">
        <f>D27*E27</f>
        <v>0</v>
      </c>
    </row>
    <row r="28" spans="1:8" ht="32.4" customHeight="1" x14ac:dyDescent="0.3">
      <c r="A28" s="14">
        <v>2.12</v>
      </c>
      <c r="B28" s="5" t="s">
        <v>41</v>
      </c>
      <c r="C28" s="15" t="s">
        <v>14</v>
      </c>
      <c r="D28" s="15">
        <v>1</v>
      </c>
      <c r="E28" s="16"/>
      <c r="F28" s="17">
        <f>D28*E28</f>
        <v>0</v>
      </c>
    </row>
    <row r="29" spans="1:8" x14ac:dyDescent="0.3">
      <c r="A29" s="14"/>
      <c r="B29" s="84" t="s">
        <v>18</v>
      </c>
      <c r="C29" s="85"/>
      <c r="D29" s="85"/>
      <c r="E29" s="86"/>
      <c r="F29" s="18">
        <f>SUM(F28+F27+F26+F25+F24+F23+F22+F21+F20+F19+F18+F17)</f>
        <v>0</v>
      </c>
    </row>
    <row r="30" spans="1:8" x14ac:dyDescent="0.3">
      <c r="A30" s="49">
        <v>3</v>
      </c>
      <c r="B30" s="20" t="s">
        <v>29</v>
      </c>
      <c r="C30" s="15"/>
      <c r="D30" s="15"/>
      <c r="E30" s="16"/>
      <c r="F30" s="17"/>
    </row>
    <row r="31" spans="1:8" ht="46.8" customHeight="1" x14ac:dyDescent="0.3">
      <c r="A31" s="14">
        <v>3.1</v>
      </c>
      <c r="B31" s="55" t="s">
        <v>56</v>
      </c>
      <c r="C31" s="6" t="s">
        <v>42</v>
      </c>
      <c r="D31" s="6">
        <f>8.775*25</f>
        <v>219.375</v>
      </c>
      <c r="E31" s="16"/>
      <c r="F31" s="17">
        <f>D31*E31</f>
        <v>0</v>
      </c>
    </row>
    <row r="32" spans="1:8" x14ac:dyDescent="0.3">
      <c r="A32" s="14"/>
      <c r="B32" s="63" t="s">
        <v>18</v>
      </c>
      <c r="C32" s="64"/>
      <c r="D32" s="64"/>
      <c r="E32" s="65"/>
      <c r="F32" s="18">
        <f>SUM(F31)</f>
        <v>0</v>
      </c>
    </row>
    <row r="33" spans="1:6" ht="16.2" thickBot="1" x14ac:dyDescent="0.35">
      <c r="A33" s="14"/>
      <c r="B33" s="84" t="s">
        <v>12</v>
      </c>
      <c r="C33" s="85"/>
      <c r="D33" s="85"/>
      <c r="E33" s="86"/>
      <c r="F33" s="18">
        <f>F29+F15+F32</f>
        <v>0</v>
      </c>
    </row>
    <row r="34" spans="1:6" ht="12.6" hidden="1" customHeight="1" thickBot="1" x14ac:dyDescent="0.35">
      <c r="A34" s="51"/>
      <c r="B34" s="7" t="s">
        <v>23</v>
      </c>
      <c r="C34" s="8"/>
      <c r="D34" s="8"/>
      <c r="E34" s="9"/>
      <c r="F34" s="10"/>
    </row>
    <row r="35" spans="1:6" ht="16.2" thickBot="1" x14ac:dyDescent="0.35">
      <c r="A35" s="52"/>
      <c r="B35" s="1" t="s">
        <v>19</v>
      </c>
      <c r="C35" s="2"/>
      <c r="D35" s="2"/>
      <c r="E35" s="3"/>
      <c r="F35" s="4">
        <f>F33+F34</f>
        <v>0</v>
      </c>
    </row>
  </sheetData>
  <mergeCells count="15">
    <mergeCell ref="A7:F7"/>
    <mergeCell ref="A8:F8"/>
    <mergeCell ref="A9:F9"/>
    <mergeCell ref="A1:F1"/>
    <mergeCell ref="A2:F2"/>
    <mergeCell ref="A3:F3"/>
    <mergeCell ref="A4:F4"/>
    <mergeCell ref="A5:F5"/>
    <mergeCell ref="A6:F6"/>
    <mergeCell ref="A10:F10"/>
    <mergeCell ref="A11:F11"/>
    <mergeCell ref="B29:E29"/>
    <mergeCell ref="B33:E33"/>
    <mergeCell ref="B15:E15"/>
    <mergeCell ref="B32:E32"/>
  </mergeCells>
  <printOptions horizontalCentered="1"/>
  <pageMargins left="0.25" right="0.25" top="0.75" bottom="0.75" header="0.3" footer="0.3"/>
  <pageSetup paperSize="9" scale="8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5"/>
  <sheetViews>
    <sheetView view="pageBreakPreview" topLeftCell="A31" zoomScaleNormal="100" zoomScaleSheetLayoutView="100" workbookViewId="0">
      <selection activeCell="B12" sqref="B12"/>
    </sheetView>
  </sheetViews>
  <sheetFormatPr defaultColWidth="8.88671875" defaultRowHeight="15.6" x14ac:dyDescent="0.3"/>
  <cols>
    <col min="1" max="1" width="8.88671875" style="35"/>
    <col min="2" max="2" width="60.77734375" style="35" customWidth="1"/>
    <col min="3" max="3" width="8.33203125" style="35" customWidth="1"/>
    <col min="4" max="4" width="10.44140625" style="35" customWidth="1"/>
    <col min="5" max="5" width="15" style="35" customWidth="1"/>
    <col min="6" max="6" width="15.21875" style="35" customWidth="1"/>
    <col min="7" max="16384" width="8.88671875" style="35"/>
  </cols>
  <sheetData>
    <row r="1" spans="1:6" x14ac:dyDescent="0.3">
      <c r="A1" s="75" t="s">
        <v>25</v>
      </c>
      <c r="B1" s="76"/>
      <c r="C1" s="76"/>
      <c r="D1" s="76"/>
      <c r="E1" s="76"/>
      <c r="F1" s="77"/>
    </row>
    <row r="2" spans="1:6" x14ac:dyDescent="0.3">
      <c r="A2" s="78" t="s">
        <v>21</v>
      </c>
      <c r="B2" s="79"/>
      <c r="C2" s="79"/>
      <c r="D2" s="79"/>
      <c r="E2" s="79"/>
      <c r="F2" s="80"/>
    </row>
    <row r="3" spans="1:6" x14ac:dyDescent="0.3">
      <c r="A3" s="78" t="s">
        <v>26</v>
      </c>
      <c r="B3" s="79"/>
      <c r="C3" s="79"/>
      <c r="D3" s="79"/>
      <c r="E3" s="79"/>
      <c r="F3" s="80"/>
    </row>
    <row r="4" spans="1:6" x14ac:dyDescent="0.3">
      <c r="A4" s="81" t="s">
        <v>27</v>
      </c>
      <c r="B4" s="82"/>
      <c r="C4" s="82"/>
      <c r="D4" s="82"/>
      <c r="E4" s="82"/>
      <c r="F4" s="83"/>
    </row>
    <row r="5" spans="1:6" x14ac:dyDescent="0.3">
      <c r="A5" s="81" t="s">
        <v>33</v>
      </c>
      <c r="B5" s="82"/>
      <c r="C5" s="82"/>
      <c r="D5" s="82"/>
      <c r="E5" s="82"/>
      <c r="F5" s="83"/>
    </row>
    <row r="6" spans="1:6" ht="16.2" thickBot="1" x14ac:dyDescent="0.35">
      <c r="A6" s="69" t="s">
        <v>30</v>
      </c>
      <c r="B6" s="70"/>
      <c r="C6" s="70"/>
      <c r="D6" s="70"/>
      <c r="E6" s="70"/>
      <c r="F6" s="71"/>
    </row>
    <row r="7" spans="1:6" x14ac:dyDescent="0.3">
      <c r="A7" s="72" t="s">
        <v>63</v>
      </c>
      <c r="B7" s="73"/>
      <c r="C7" s="73"/>
      <c r="D7" s="73"/>
      <c r="E7" s="73"/>
      <c r="F7" s="74"/>
    </row>
    <row r="8" spans="1:6" x14ac:dyDescent="0.3">
      <c r="A8" s="60" t="s">
        <v>28</v>
      </c>
      <c r="B8" s="61"/>
      <c r="C8" s="61"/>
      <c r="D8" s="61"/>
      <c r="E8" s="61"/>
      <c r="F8" s="62"/>
    </row>
    <row r="9" spans="1:6" x14ac:dyDescent="0.3">
      <c r="A9" s="60" t="s">
        <v>32</v>
      </c>
      <c r="B9" s="61"/>
      <c r="C9" s="61"/>
      <c r="D9" s="61"/>
      <c r="E9" s="61"/>
      <c r="F9" s="62"/>
    </row>
    <row r="10" spans="1:6" ht="16.2" thickBot="1" x14ac:dyDescent="0.35">
      <c r="A10" s="60" t="s">
        <v>55</v>
      </c>
      <c r="B10" s="61"/>
      <c r="C10" s="61"/>
      <c r="D10" s="61"/>
      <c r="E10" s="61"/>
      <c r="F10" s="62"/>
    </row>
    <row r="11" spans="1:6" ht="52.2" customHeight="1" x14ac:dyDescent="0.3">
      <c r="A11" s="66" t="s">
        <v>52</v>
      </c>
      <c r="B11" s="67"/>
      <c r="C11" s="67"/>
      <c r="D11" s="67"/>
      <c r="E11" s="67"/>
      <c r="F11" s="68"/>
    </row>
    <row r="12" spans="1:6" ht="30" x14ac:dyDescent="0.3">
      <c r="A12" s="37" t="s">
        <v>0</v>
      </c>
      <c r="B12" s="38" t="s">
        <v>1</v>
      </c>
      <c r="C12" s="38" t="s">
        <v>2</v>
      </c>
      <c r="D12" s="39" t="s">
        <v>20</v>
      </c>
      <c r="E12" s="39" t="s">
        <v>3</v>
      </c>
      <c r="F12" s="40" t="s">
        <v>4</v>
      </c>
    </row>
    <row r="13" spans="1:6" x14ac:dyDescent="0.3">
      <c r="A13" s="45">
        <v>1</v>
      </c>
      <c r="B13" s="43" t="s">
        <v>36</v>
      </c>
      <c r="C13" s="41"/>
      <c r="D13" s="42"/>
      <c r="E13" s="42"/>
      <c r="F13" s="41"/>
    </row>
    <row r="14" spans="1:6" ht="30" x14ac:dyDescent="0.3">
      <c r="A14" s="15">
        <v>1.1000000000000001</v>
      </c>
      <c r="B14" s="44" t="s">
        <v>37</v>
      </c>
      <c r="C14" s="15" t="s">
        <v>14</v>
      </c>
      <c r="D14" s="21">
        <v>1</v>
      </c>
      <c r="E14" s="53"/>
      <c r="F14" s="54">
        <f>D14*E14</f>
        <v>0</v>
      </c>
    </row>
    <row r="15" spans="1:6" x14ac:dyDescent="0.3">
      <c r="A15" s="14"/>
      <c r="B15" s="63" t="s">
        <v>11</v>
      </c>
      <c r="C15" s="64"/>
      <c r="D15" s="64"/>
      <c r="E15" s="65"/>
      <c r="F15" s="18">
        <f>F14</f>
        <v>0</v>
      </c>
    </row>
    <row r="16" spans="1:6" x14ac:dyDescent="0.3">
      <c r="A16" s="46">
        <v>2</v>
      </c>
      <c r="B16" s="11" t="s">
        <v>13</v>
      </c>
      <c r="C16" s="36"/>
      <c r="D16" s="36"/>
      <c r="E16" s="12"/>
      <c r="F16" s="13"/>
    </row>
    <row r="17" spans="1:6" ht="22.2" customHeight="1" x14ac:dyDescent="0.3">
      <c r="A17" s="14">
        <v>2.1</v>
      </c>
      <c r="B17" s="5" t="s">
        <v>24</v>
      </c>
      <c r="C17" s="15" t="s">
        <v>5</v>
      </c>
      <c r="D17" s="32">
        <v>6</v>
      </c>
      <c r="E17" s="16"/>
      <c r="F17" s="17">
        <f>D17*E17</f>
        <v>0</v>
      </c>
    </row>
    <row r="18" spans="1:6" ht="49.2" customHeight="1" x14ac:dyDescent="0.3">
      <c r="A18" s="14">
        <f>A17+0.1</f>
        <v>2.2000000000000002</v>
      </c>
      <c r="B18" s="5" t="s">
        <v>22</v>
      </c>
      <c r="C18" s="15" t="s">
        <v>14</v>
      </c>
      <c r="D18" s="32">
        <v>1</v>
      </c>
      <c r="E18" s="16"/>
      <c r="F18" s="17">
        <f t="shared" ref="F18:F23" si="0">D18*E18</f>
        <v>0</v>
      </c>
    </row>
    <row r="19" spans="1:6" ht="36.6" customHeight="1" x14ac:dyDescent="0.3">
      <c r="A19" s="14">
        <f t="shared" ref="A19:A25" si="1">A18+0.1</f>
        <v>2.3000000000000003</v>
      </c>
      <c r="B19" s="5" t="s">
        <v>6</v>
      </c>
      <c r="C19" s="15" t="s">
        <v>5</v>
      </c>
      <c r="D19" s="32">
        <v>8</v>
      </c>
      <c r="E19" s="16"/>
      <c r="F19" s="17">
        <f t="shared" si="0"/>
        <v>0</v>
      </c>
    </row>
    <row r="20" spans="1:6" ht="33.6" customHeight="1" x14ac:dyDescent="0.3">
      <c r="A20" s="14">
        <f t="shared" si="1"/>
        <v>2.4000000000000004</v>
      </c>
      <c r="B20" s="5" t="s">
        <v>7</v>
      </c>
      <c r="C20" s="15" t="s">
        <v>5</v>
      </c>
      <c r="D20" s="32">
        <v>2</v>
      </c>
      <c r="E20" s="16"/>
      <c r="F20" s="17">
        <f t="shared" si="0"/>
        <v>0</v>
      </c>
    </row>
    <row r="21" spans="1:6" x14ac:dyDescent="0.3">
      <c r="A21" s="14">
        <f t="shared" si="1"/>
        <v>2.5000000000000004</v>
      </c>
      <c r="B21" s="5" t="s">
        <v>8</v>
      </c>
      <c r="C21" s="15" t="s">
        <v>9</v>
      </c>
      <c r="D21" s="32">
        <v>3</v>
      </c>
      <c r="E21" s="16"/>
      <c r="F21" s="17">
        <f t="shared" si="0"/>
        <v>0</v>
      </c>
    </row>
    <row r="22" spans="1:6" ht="51" customHeight="1" x14ac:dyDescent="0.3">
      <c r="A22" s="14">
        <f t="shared" si="1"/>
        <v>2.6000000000000005</v>
      </c>
      <c r="B22" s="5" t="s">
        <v>15</v>
      </c>
      <c r="C22" s="15" t="s">
        <v>10</v>
      </c>
      <c r="D22" s="33">
        <v>163.94</v>
      </c>
      <c r="E22" s="16"/>
      <c r="F22" s="17">
        <f t="shared" si="0"/>
        <v>0</v>
      </c>
    </row>
    <row r="23" spans="1:6" ht="51" customHeight="1" x14ac:dyDescent="0.3">
      <c r="A23" s="14">
        <f t="shared" si="1"/>
        <v>2.7000000000000006</v>
      </c>
      <c r="B23" s="5" t="s">
        <v>16</v>
      </c>
      <c r="C23" s="15" t="s">
        <v>10</v>
      </c>
      <c r="D23" s="59">
        <v>60.96</v>
      </c>
      <c r="E23" s="16"/>
      <c r="F23" s="17">
        <f t="shared" si="0"/>
        <v>0</v>
      </c>
    </row>
    <row r="24" spans="1:6" ht="51" customHeight="1" x14ac:dyDescent="0.3">
      <c r="A24" s="14">
        <f t="shared" si="1"/>
        <v>2.8000000000000007</v>
      </c>
      <c r="B24" s="5" t="s">
        <v>17</v>
      </c>
      <c r="C24" s="15" t="s">
        <v>10</v>
      </c>
      <c r="D24" s="33">
        <v>43.4</v>
      </c>
      <c r="E24" s="16"/>
      <c r="F24" s="17">
        <f>D24*E24</f>
        <v>0</v>
      </c>
    </row>
    <row r="25" spans="1:6" ht="20.399999999999999" customHeight="1" x14ac:dyDescent="0.3">
      <c r="A25" s="14">
        <f t="shared" si="1"/>
        <v>2.9000000000000008</v>
      </c>
      <c r="B25" s="5" t="s">
        <v>39</v>
      </c>
      <c r="C25" s="15" t="s">
        <v>40</v>
      </c>
      <c r="D25" s="47">
        <v>589.20000000000005</v>
      </c>
      <c r="E25" s="16"/>
      <c r="F25" s="17">
        <f>D25*E25</f>
        <v>0</v>
      </c>
    </row>
    <row r="26" spans="1:6" ht="36.6" customHeight="1" x14ac:dyDescent="0.3">
      <c r="A26" s="48">
        <v>2.1</v>
      </c>
      <c r="B26" s="5" t="s">
        <v>34</v>
      </c>
      <c r="C26" s="15" t="s">
        <v>14</v>
      </c>
      <c r="D26" s="15">
        <v>1</v>
      </c>
      <c r="E26" s="16"/>
      <c r="F26" s="17">
        <f>D26*E26</f>
        <v>0</v>
      </c>
    </row>
    <row r="27" spans="1:6" ht="50.4" customHeight="1" x14ac:dyDescent="0.3">
      <c r="A27" s="14">
        <v>2.11</v>
      </c>
      <c r="B27" s="5" t="s">
        <v>57</v>
      </c>
      <c r="C27" s="6" t="s">
        <v>42</v>
      </c>
      <c r="D27" s="15">
        <v>22.85</v>
      </c>
      <c r="E27" s="16"/>
      <c r="F27" s="17">
        <f>D27*E27</f>
        <v>0</v>
      </c>
    </row>
    <row r="28" spans="1:6" ht="35.4" customHeight="1" x14ac:dyDescent="0.3">
      <c r="A28" s="14">
        <v>2.12</v>
      </c>
      <c r="B28" s="5" t="s">
        <v>41</v>
      </c>
      <c r="C28" s="15" t="s">
        <v>14</v>
      </c>
      <c r="D28" s="15">
        <v>1</v>
      </c>
      <c r="E28" s="16"/>
      <c r="F28" s="17">
        <f>D28*E28</f>
        <v>0</v>
      </c>
    </row>
    <row r="29" spans="1:6" x14ac:dyDescent="0.3">
      <c r="A29" s="14"/>
      <c r="B29" s="84" t="s">
        <v>18</v>
      </c>
      <c r="C29" s="85"/>
      <c r="D29" s="85"/>
      <c r="E29" s="86"/>
      <c r="F29" s="18">
        <f>SUM(F28+F27+F26+F25+F24+F23+F22+F21+F20+F19+F18+F17)</f>
        <v>0</v>
      </c>
    </row>
    <row r="30" spans="1:6" x14ac:dyDescent="0.3">
      <c r="A30" s="49">
        <v>3</v>
      </c>
      <c r="B30" s="20" t="s">
        <v>29</v>
      </c>
      <c r="C30" s="15"/>
      <c r="D30" s="15"/>
      <c r="E30" s="16"/>
      <c r="F30" s="17"/>
    </row>
    <row r="31" spans="1:6" ht="45" x14ac:dyDescent="0.3">
      <c r="A31" s="14">
        <v>3.1</v>
      </c>
      <c r="B31" s="55" t="s">
        <v>56</v>
      </c>
      <c r="C31" s="6" t="s">
        <v>42</v>
      </c>
      <c r="D31" s="6">
        <f>7.13*25</f>
        <v>178.25</v>
      </c>
      <c r="E31" s="16"/>
      <c r="F31" s="17">
        <f>D31*E31</f>
        <v>0</v>
      </c>
    </row>
    <row r="32" spans="1:6" x14ac:dyDescent="0.3">
      <c r="A32" s="14"/>
      <c r="B32" s="63" t="s">
        <v>18</v>
      </c>
      <c r="C32" s="64"/>
      <c r="D32" s="64"/>
      <c r="E32" s="65"/>
      <c r="F32" s="18">
        <f>SUM(F31)</f>
        <v>0</v>
      </c>
    </row>
    <row r="33" spans="1:6" ht="16.2" thickBot="1" x14ac:dyDescent="0.35">
      <c r="A33" s="14"/>
      <c r="B33" s="84" t="s">
        <v>12</v>
      </c>
      <c r="C33" s="85"/>
      <c r="D33" s="85"/>
      <c r="E33" s="86"/>
      <c r="F33" s="18">
        <f>F29+F15+F32</f>
        <v>0</v>
      </c>
    </row>
    <row r="34" spans="1:6" ht="16.2" hidden="1" thickBot="1" x14ac:dyDescent="0.35">
      <c r="A34" s="22"/>
      <c r="B34" s="23" t="s">
        <v>23</v>
      </c>
      <c r="C34" s="24"/>
      <c r="D34" s="24"/>
      <c r="E34" s="25"/>
      <c r="F34" s="26"/>
    </row>
    <row r="35" spans="1:6" ht="16.2" thickBot="1" x14ac:dyDescent="0.35">
      <c r="A35" s="27"/>
      <c r="B35" s="28" t="s">
        <v>19</v>
      </c>
      <c r="C35" s="29"/>
      <c r="D35" s="29"/>
      <c r="E35" s="30"/>
      <c r="F35" s="31">
        <f>F33+F34</f>
        <v>0</v>
      </c>
    </row>
  </sheetData>
  <mergeCells count="15">
    <mergeCell ref="A7:F7"/>
    <mergeCell ref="A8:F8"/>
    <mergeCell ref="A9:F9"/>
    <mergeCell ref="A1:F1"/>
    <mergeCell ref="A2:F2"/>
    <mergeCell ref="A3:F3"/>
    <mergeCell ref="A4:F4"/>
    <mergeCell ref="A5:F5"/>
    <mergeCell ref="A6:F6"/>
    <mergeCell ref="A10:F10"/>
    <mergeCell ref="A11:F11"/>
    <mergeCell ref="B29:E29"/>
    <mergeCell ref="B33:E33"/>
    <mergeCell ref="B15:E15"/>
    <mergeCell ref="B32:E32"/>
  </mergeCells>
  <printOptions horizontalCentered="1"/>
  <pageMargins left="0.25" right="0.25" top="0.75" bottom="0.75" header="0.3" footer="0.3"/>
  <pageSetup paperSize="9" scale="8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5"/>
  <sheetViews>
    <sheetView view="pageBreakPreview" topLeftCell="A22" zoomScaleNormal="100" zoomScaleSheetLayoutView="100" workbookViewId="0">
      <selection activeCell="A7" sqref="A7:F7"/>
    </sheetView>
  </sheetViews>
  <sheetFormatPr defaultColWidth="8.88671875" defaultRowHeight="15.6" x14ac:dyDescent="0.3"/>
  <cols>
    <col min="1" max="1" width="8.88671875" style="35"/>
    <col min="2" max="2" width="60.6640625" style="35" customWidth="1"/>
    <col min="3" max="3" width="8.33203125" style="35" customWidth="1"/>
    <col min="4" max="4" width="10.44140625" style="35" customWidth="1"/>
    <col min="5" max="5" width="15.33203125" style="35" customWidth="1"/>
    <col min="6" max="6" width="15.21875" style="35" customWidth="1"/>
    <col min="7" max="16384" width="8.88671875" style="35"/>
  </cols>
  <sheetData>
    <row r="1" spans="1:6" x14ac:dyDescent="0.3">
      <c r="A1" s="75" t="s">
        <v>25</v>
      </c>
      <c r="B1" s="76"/>
      <c r="C1" s="76"/>
      <c r="D1" s="76"/>
      <c r="E1" s="76"/>
      <c r="F1" s="77"/>
    </row>
    <row r="2" spans="1:6" x14ac:dyDescent="0.3">
      <c r="A2" s="78" t="s">
        <v>21</v>
      </c>
      <c r="B2" s="79"/>
      <c r="C2" s="79"/>
      <c r="D2" s="79"/>
      <c r="E2" s="79"/>
      <c r="F2" s="80"/>
    </row>
    <row r="3" spans="1:6" x14ac:dyDescent="0.3">
      <c r="A3" s="78" t="s">
        <v>26</v>
      </c>
      <c r="B3" s="79"/>
      <c r="C3" s="79"/>
      <c r="D3" s="79"/>
      <c r="E3" s="79"/>
      <c r="F3" s="80"/>
    </row>
    <row r="4" spans="1:6" x14ac:dyDescent="0.3">
      <c r="A4" s="81" t="s">
        <v>27</v>
      </c>
      <c r="B4" s="82"/>
      <c r="C4" s="82"/>
      <c r="D4" s="82"/>
      <c r="E4" s="82"/>
      <c r="F4" s="83"/>
    </row>
    <row r="5" spans="1:6" x14ac:dyDescent="0.3">
      <c r="A5" s="81" t="s">
        <v>33</v>
      </c>
      <c r="B5" s="82"/>
      <c r="C5" s="82"/>
      <c r="D5" s="82"/>
      <c r="E5" s="82"/>
      <c r="F5" s="83"/>
    </row>
    <row r="6" spans="1:6" ht="16.2" thickBot="1" x14ac:dyDescent="0.35">
      <c r="A6" s="69" t="s">
        <v>30</v>
      </c>
      <c r="B6" s="70"/>
      <c r="C6" s="70"/>
      <c r="D6" s="70"/>
      <c r="E6" s="70"/>
      <c r="F6" s="71"/>
    </row>
    <row r="7" spans="1:6" x14ac:dyDescent="0.3">
      <c r="A7" s="72" t="s">
        <v>63</v>
      </c>
      <c r="B7" s="73"/>
      <c r="C7" s="73"/>
      <c r="D7" s="73"/>
      <c r="E7" s="73"/>
      <c r="F7" s="74"/>
    </row>
    <row r="8" spans="1:6" x14ac:dyDescent="0.3">
      <c r="A8" s="60" t="s">
        <v>28</v>
      </c>
      <c r="B8" s="61"/>
      <c r="C8" s="61"/>
      <c r="D8" s="61"/>
      <c r="E8" s="61"/>
      <c r="F8" s="62"/>
    </row>
    <row r="9" spans="1:6" x14ac:dyDescent="0.3">
      <c r="A9" s="60" t="s">
        <v>32</v>
      </c>
      <c r="B9" s="61"/>
      <c r="C9" s="61"/>
      <c r="D9" s="61"/>
      <c r="E9" s="61"/>
      <c r="F9" s="62"/>
    </row>
    <row r="10" spans="1:6" ht="16.2" thickBot="1" x14ac:dyDescent="0.35">
      <c r="A10" s="60" t="s">
        <v>45</v>
      </c>
      <c r="B10" s="61"/>
      <c r="C10" s="61"/>
      <c r="D10" s="61"/>
      <c r="E10" s="61"/>
      <c r="F10" s="62"/>
    </row>
    <row r="11" spans="1:6" ht="38.4" customHeight="1" x14ac:dyDescent="0.3">
      <c r="A11" s="66" t="s">
        <v>47</v>
      </c>
      <c r="B11" s="67"/>
      <c r="C11" s="67"/>
      <c r="D11" s="67"/>
      <c r="E11" s="67"/>
      <c r="F11" s="68"/>
    </row>
    <row r="12" spans="1:6" ht="30" x14ac:dyDescent="0.3">
      <c r="A12" s="37" t="s">
        <v>0</v>
      </c>
      <c r="B12" s="38" t="s">
        <v>1</v>
      </c>
      <c r="C12" s="38" t="s">
        <v>2</v>
      </c>
      <c r="D12" s="39" t="s">
        <v>20</v>
      </c>
      <c r="E12" s="39" t="s">
        <v>3</v>
      </c>
      <c r="F12" s="40" t="s">
        <v>4</v>
      </c>
    </row>
    <row r="13" spans="1:6" x14ac:dyDescent="0.3">
      <c r="A13" s="49">
        <v>1</v>
      </c>
      <c r="B13" s="43" t="s">
        <v>36</v>
      </c>
      <c r="C13" s="41"/>
      <c r="D13" s="42"/>
      <c r="E13" s="42"/>
      <c r="F13" s="57"/>
    </row>
    <row r="14" spans="1:6" ht="30" x14ac:dyDescent="0.3">
      <c r="A14" s="14">
        <v>1.1000000000000001</v>
      </c>
      <c r="B14" s="44" t="s">
        <v>37</v>
      </c>
      <c r="C14" s="15" t="s">
        <v>14</v>
      </c>
      <c r="D14" s="32">
        <v>1</v>
      </c>
      <c r="E14" s="53"/>
      <c r="F14" s="58">
        <f>D14*E14</f>
        <v>0</v>
      </c>
    </row>
    <row r="15" spans="1:6" x14ac:dyDescent="0.3">
      <c r="A15" s="14"/>
      <c r="B15" s="84" t="s">
        <v>11</v>
      </c>
      <c r="C15" s="85"/>
      <c r="D15" s="85"/>
      <c r="E15" s="86"/>
      <c r="F15" s="18">
        <f>F14</f>
        <v>0</v>
      </c>
    </row>
    <row r="16" spans="1:6" x14ac:dyDescent="0.3">
      <c r="A16" s="46">
        <v>2</v>
      </c>
      <c r="B16" s="11" t="s">
        <v>13</v>
      </c>
      <c r="C16" s="36"/>
      <c r="D16" s="36"/>
      <c r="E16" s="12"/>
      <c r="F16" s="13"/>
    </row>
    <row r="17" spans="1:6" ht="30" x14ac:dyDescent="0.3">
      <c r="A17" s="14">
        <v>2.1</v>
      </c>
      <c r="B17" s="5" t="s">
        <v>24</v>
      </c>
      <c r="C17" s="15" t="s">
        <v>5</v>
      </c>
      <c r="D17" s="32">
        <v>6</v>
      </c>
      <c r="E17" s="16"/>
      <c r="F17" s="17">
        <f>D17*E17</f>
        <v>0</v>
      </c>
    </row>
    <row r="18" spans="1:6" ht="49.2" customHeight="1" x14ac:dyDescent="0.3">
      <c r="A18" s="14">
        <f>A17+0.1</f>
        <v>2.2000000000000002</v>
      </c>
      <c r="B18" s="5" t="s">
        <v>22</v>
      </c>
      <c r="C18" s="15" t="s">
        <v>14</v>
      </c>
      <c r="D18" s="32">
        <v>1</v>
      </c>
      <c r="E18" s="16"/>
      <c r="F18" s="17">
        <f t="shared" ref="F18:F26" si="0">D18*E18</f>
        <v>0</v>
      </c>
    </row>
    <row r="19" spans="1:6" ht="36" customHeight="1" x14ac:dyDescent="0.3">
      <c r="A19" s="14">
        <f t="shared" ref="A19:A25" si="1">A18+0.1</f>
        <v>2.3000000000000003</v>
      </c>
      <c r="B19" s="5" t="s">
        <v>6</v>
      </c>
      <c r="C19" s="15" t="s">
        <v>5</v>
      </c>
      <c r="D19" s="32">
        <v>9</v>
      </c>
      <c r="E19" s="16"/>
      <c r="F19" s="17">
        <f t="shared" si="0"/>
        <v>0</v>
      </c>
    </row>
    <row r="20" spans="1:6" ht="30" hidden="1" customHeight="1" x14ac:dyDescent="0.3">
      <c r="A20" s="14">
        <f t="shared" si="1"/>
        <v>2.4000000000000004</v>
      </c>
      <c r="B20" s="5" t="s">
        <v>7</v>
      </c>
      <c r="C20" s="15" t="s">
        <v>5</v>
      </c>
      <c r="D20" s="32"/>
      <c r="E20" s="16">
        <v>2100</v>
      </c>
      <c r="F20" s="17">
        <f t="shared" si="0"/>
        <v>0</v>
      </c>
    </row>
    <row r="21" spans="1:6" ht="34.799999999999997" customHeight="1" x14ac:dyDescent="0.3">
      <c r="A21" s="14">
        <f>A19+0.1</f>
        <v>2.4000000000000004</v>
      </c>
      <c r="B21" s="5" t="s">
        <v>8</v>
      </c>
      <c r="C21" s="15" t="s">
        <v>9</v>
      </c>
      <c r="D21" s="32">
        <v>8</v>
      </c>
      <c r="E21" s="16"/>
      <c r="F21" s="17">
        <f t="shared" si="0"/>
        <v>0</v>
      </c>
    </row>
    <row r="22" spans="1:6" ht="51" customHeight="1" x14ac:dyDescent="0.3">
      <c r="A22" s="14">
        <f t="shared" si="1"/>
        <v>2.5000000000000004</v>
      </c>
      <c r="B22" s="5" t="s">
        <v>15</v>
      </c>
      <c r="C22" s="15" t="s">
        <v>10</v>
      </c>
      <c r="D22" s="59">
        <v>184.43</v>
      </c>
      <c r="E22" s="16"/>
      <c r="F22" s="17">
        <f t="shared" si="0"/>
        <v>0</v>
      </c>
    </row>
    <row r="23" spans="1:6" ht="51" customHeight="1" x14ac:dyDescent="0.3">
      <c r="A23" s="14">
        <f t="shared" si="1"/>
        <v>2.6000000000000005</v>
      </c>
      <c r="B23" s="5" t="s">
        <v>17</v>
      </c>
      <c r="C23" s="15" t="s">
        <v>10</v>
      </c>
      <c r="D23" s="59">
        <v>115.74</v>
      </c>
      <c r="E23" s="16"/>
      <c r="F23" s="17">
        <f>D23*E23</f>
        <v>0</v>
      </c>
    </row>
    <row r="24" spans="1:6" ht="24" customHeight="1" x14ac:dyDescent="0.3">
      <c r="A24" s="14">
        <f t="shared" si="1"/>
        <v>2.7000000000000006</v>
      </c>
      <c r="B24" s="5" t="s">
        <v>39</v>
      </c>
      <c r="C24" s="15" t="s">
        <v>40</v>
      </c>
      <c r="D24" s="47">
        <v>622.4</v>
      </c>
      <c r="E24" s="16"/>
      <c r="F24" s="17">
        <f>D24*E24</f>
        <v>0</v>
      </c>
    </row>
    <row r="25" spans="1:6" ht="46.2" customHeight="1" x14ac:dyDescent="0.3">
      <c r="A25" s="14">
        <f t="shared" si="1"/>
        <v>2.8000000000000007</v>
      </c>
      <c r="B25" s="5" t="s">
        <v>34</v>
      </c>
      <c r="C25" s="15" t="s">
        <v>14</v>
      </c>
      <c r="D25" s="15">
        <v>1</v>
      </c>
      <c r="E25" s="16"/>
      <c r="F25" s="17">
        <f>D25*E25</f>
        <v>0</v>
      </c>
    </row>
    <row r="26" spans="1:6" ht="49.2" hidden="1" customHeight="1" x14ac:dyDescent="0.3">
      <c r="A26" s="48">
        <v>2.1</v>
      </c>
      <c r="B26" s="5" t="s">
        <v>16</v>
      </c>
      <c r="C26" s="15" t="s">
        <v>10</v>
      </c>
      <c r="D26" s="33"/>
      <c r="E26" s="16">
        <v>250</v>
      </c>
      <c r="F26" s="17">
        <f t="shared" si="0"/>
        <v>0</v>
      </c>
    </row>
    <row r="27" spans="1:6" ht="54" customHeight="1" x14ac:dyDescent="0.3">
      <c r="A27" s="19">
        <v>2.9</v>
      </c>
      <c r="B27" s="5" t="s">
        <v>57</v>
      </c>
      <c r="C27" s="6" t="s">
        <v>42</v>
      </c>
      <c r="D27" s="15">
        <v>27.65</v>
      </c>
      <c r="E27" s="16"/>
      <c r="F27" s="17">
        <f>D27*E27</f>
        <v>0</v>
      </c>
    </row>
    <row r="28" spans="1:6" ht="35.4" customHeight="1" x14ac:dyDescent="0.3">
      <c r="A28" s="48">
        <v>2.1</v>
      </c>
      <c r="B28" s="5" t="s">
        <v>41</v>
      </c>
      <c r="C28" s="15" t="s">
        <v>14</v>
      </c>
      <c r="D28" s="15">
        <v>1</v>
      </c>
      <c r="E28" s="16"/>
      <c r="F28" s="17">
        <f>D28*E28</f>
        <v>0</v>
      </c>
    </row>
    <row r="29" spans="1:6" x14ac:dyDescent="0.3">
      <c r="A29" s="14"/>
      <c r="B29" s="84" t="s">
        <v>18</v>
      </c>
      <c r="C29" s="85"/>
      <c r="D29" s="85"/>
      <c r="E29" s="86"/>
      <c r="F29" s="18">
        <f>SUM(F28+F27+F25+F24+F23+F22+F21+F19+F18+F17)</f>
        <v>0</v>
      </c>
    </row>
    <row r="30" spans="1:6" x14ac:dyDescent="0.3">
      <c r="A30" s="49">
        <v>3</v>
      </c>
      <c r="B30" s="20" t="s">
        <v>29</v>
      </c>
      <c r="C30" s="15"/>
      <c r="D30" s="15"/>
      <c r="E30" s="16"/>
      <c r="F30" s="17"/>
    </row>
    <row r="31" spans="1:6" ht="45" x14ac:dyDescent="0.3">
      <c r="A31" s="14">
        <v>3.1</v>
      </c>
      <c r="B31" s="55" t="s">
        <v>56</v>
      </c>
      <c r="C31" s="6" t="s">
        <v>42</v>
      </c>
      <c r="D31" s="6">
        <f>6.45*25</f>
        <v>161.25</v>
      </c>
      <c r="E31" s="16"/>
      <c r="F31" s="17">
        <f>D31*E31</f>
        <v>0</v>
      </c>
    </row>
    <row r="32" spans="1:6" x14ac:dyDescent="0.3">
      <c r="A32" s="14"/>
      <c r="B32" s="84" t="s">
        <v>18</v>
      </c>
      <c r="C32" s="85"/>
      <c r="D32" s="85"/>
      <c r="E32" s="86"/>
      <c r="F32" s="18">
        <f>SUM(F31)</f>
        <v>0</v>
      </c>
    </row>
    <row r="33" spans="1:6" ht="16.2" thickBot="1" x14ac:dyDescent="0.35">
      <c r="A33" s="14"/>
      <c r="B33" s="84" t="s">
        <v>12</v>
      </c>
      <c r="C33" s="85"/>
      <c r="D33" s="85"/>
      <c r="E33" s="86"/>
      <c r="F33" s="18">
        <f>F29+F15+F32</f>
        <v>0</v>
      </c>
    </row>
    <row r="34" spans="1:6" ht="16.2" hidden="1" thickBot="1" x14ac:dyDescent="0.35">
      <c r="A34" s="22"/>
      <c r="B34" s="23" t="s">
        <v>23</v>
      </c>
      <c r="C34" s="24"/>
      <c r="D34" s="24"/>
      <c r="E34" s="25"/>
      <c r="F34" s="26"/>
    </row>
    <row r="35" spans="1:6" ht="16.2" thickBot="1" x14ac:dyDescent="0.35">
      <c r="A35" s="27"/>
      <c r="B35" s="28" t="s">
        <v>19</v>
      </c>
      <c r="C35" s="29"/>
      <c r="D35" s="29"/>
      <c r="E35" s="30"/>
      <c r="F35" s="31">
        <f>F33+F34</f>
        <v>0</v>
      </c>
    </row>
  </sheetData>
  <mergeCells count="15">
    <mergeCell ref="A7:F7"/>
    <mergeCell ref="A8:F8"/>
    <mergeCell ref="A9:F9"/>
    <mergeCell ref="A1:F1"/>
    <mergeCell ref="A2:F2"/>
    <mergeCell ref="A3:F3"/>
    <mergeCell ref="A4:F4"/>
    <mergeCell ref="A5:F5"/>
    <mergeCell ref="A6:F6"/>
    <mergeCell ref="A10:F10"/>
    <mergeCell ref="A11:F11"/>
    <mergeCell ref="B29:E29"/>
    <mergeCell ref="B33:E33"/>
    <mergeCell ref="B15:E15"/>
    <mergeCell ref="B32:E32"/>
  </mergeCells>
  <printOptions horizontalCentered="1"/>
  <pageMargins left="0.25" right="0.25" top="0.75" bottom="0.75" header="0.3" footer="0.3"/>
  <pageSetup paperSize="9" scale="8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5"/>
  <sheetViews>
    <sheetView view="pageBreakPreview" topLeftCell="A28" zoomScaleNormal="100" zoomScaleSheetLayoutView="100" workbookViewId="0">
      <selection activeCell="A7" sqref="A7:F7"/>
    </sheetView>
  </sheetViews>
  <sheetFormatPr defaultRowHeight="14.4" x14ac:dyDescent="0.3"/>
  <cols>
    <col min="2" max="2" width="60.5546875" customWidth="1"/>
    <col min="5" max="5" width="13.33203125" bestFit="1" customWidth="1"/>
    <col min="6" max="6" width="16.44140625" bestFit="1" customWidth="1"/>
  </cols>
  <sheetData>
    <row r="1" spans="1:6" ht="15" x14ac:dyDescent="0.3">
      <c r="A1" s="75" t="s">
        <v>25</v>
      </c>
      <c r="B1" s="76"/>
      <c r="C1" s="76"/>
      <c r="D1" s="76"/>
      <c r="E1" s="76"/>
      <c r="F1" s="77"/>
    </row>
    <row r="2" spans="1:6" ht="15" x14ac:dyDescent="0.3">
      <c r="A2" s="78" t="s">
        <v>21</v>
      </c>
      <c r="B2" s="79"/>
      <c r="C2" s="79"/>
      <c r="D2" s="79"/>
      <c r="E2" s="79"/>
      <c r="F2" s="80"/>
    </row>
    <row r="3" spans="1:6" ht="15" x14ac:dyDescent="0.3">
      <c r="A3" s="78" t="s">
        <v>26</v>
      </c>
      <c r="B3" s="79"/>
      <c r="C3" s="79"/>
      <c r="D3" s="79"/>
      <c r="E3" s="79"/>
      <c r="F3" s="80"/>
    </row>
    <row r="4" spans="1:6" ht="15" x14ac:dyDescent="0.3">
      <c r="A4" s="81" t="s">
        <v>27</v>
      </c>
      <c r="B4" s="82"/>
      <c r="C4" s="82"/>
      <c r="D4" s="82"/>
      <c r="E4" s="82"/>
      <c r="F4" s="83"/>
    </row>
    <row r="5" spans="1:6" ht="15" x14ac:dyDescent="0.3">
      <c r="A5" s="81" t="s">
        <v>33</v>
      </c>
      <c r="B5" s="82"/>
      <c r="C5" s="82"/>
      <c r="D5" s="82"/>
      <c r="E5" s="82"/>
      <c r="F5" s="83"/>
    </row>
    <row r="6" spans="1:6" ht="15.6" thickBot="1" x14ac:dyDescent="0.35">
      <c r="A6" s="69" t="s">
        <v>30</v>
      </c>
      <c r="B6" s="70"/>
      <c r="C6" s="70"/>
      <c r="D6" s="70"/>
      <c r="E6" s="70"/>
      <c r="F6" s="71"/>
    </row>
    <row r="7" spans="1:6" ht="15" x14ac:dyDescent="0.3">
      <c r="A7" s="72" t="s">
        <v>63</v>
      </c>
      <c r="B7" s="73"/>
      <c r="C7" s="73"/>
      <c r="D7" s="73"/>
      <c r="E7" s="73"/>
      <c r="F7" s="74"/>
    </row>
    <row r="8" spans="1:6" ht="15" x14ac:dyDescent="0.3">
      <c r="A8" s="60" t="s">
        <v>28</v>
      </c>
      <c r="B8" s="61"/>
      <c r="C8" s="61"/>
      <c r="D8" s="61"/>
      <c r="E8" s="61"/>
      <c r="F8" s="62"/>
    </row>
    <row r="9" spans="1:6" ht="15" x14ac:dyDescent="0.3">
      <c r="A9" s="60" t="s">
        <v>31</v>
      </c>
      <c r="B9" s="61"/>
      <c r="C9" s="61"/>
      <c r="D9" s="61"/>
      <c r="E9" s="61"/>
      <c r="F9" s="62"/>
    </row>
    <row r="10" spans="1:6" ht="15.6" thickBot="1" x14ac:dyDescent="0.35">
      <c r="A10" s="60" t="s">
        <v>54</v>
      </c>
      <c r="B10" s="61"/>
      <c r="C10" s="61"/>
      <c r="D10" s="61"/>
      <c r="E10" s="61"/>
      <c r="F10" s="62"/>
    </row>
    <row r="11" spans="1:6" ht="47.4" customHeight="1" x14ac:dyDescent="0.3">
      <c r="A11" s="66" t="s">
        <v>53</v>
      </c>
      <c r="B11" s="67"/>
      <c r="C11" s="67"/>
      <c r="D11" s="67"/>
      <c r="E11" s="67"/>
      <c r="F11" s="68"/>
    </row>
    <row r="12" spans="1:6" ht="15" x14ac:dyDescent="0.3">
      <c r="A12" s="37" t="s">
        <v>0</v>
      </c>
      <c r="B12" s="38" t="s">
        <v>1</v>
      </c>
      <c r="C12" s="38" t="s">
        <v>2</v>
      </c>
      <c r="D12" s="39" t="s">
        <v>35</v>
      </c>
      <c r="E12" s="39" t="s">
        <v>3</v>
      </c>
      <c r="F12" s="40" t="s">
        <v>4</v>
      </c>
    </row>
    <row r="13" spans="1:6" ht="15" x14ac:dyDescent="0.3">
      <c r="A13" s="49">
        <v>1</v>
      </c>
      <c r="B13" s="43" t="s">
        <v>36</v>
      </c>
      <c r="C13" s="41"/>
      <c r="D13" s="42"/>
      <c r="E13" s="42"/>
      <c r="F13" s="57"/>
    </row>
    <row r="14" spans="1:6" ht="39.6" customHeight="1" x14ac:dyDescent="0.3">
      <c r="A14" s="14">
        <v>1.1000000000000001</v>
      </c>
      <c r="B14" s="44" t="s">
        <v>37</v>
      </c>
      <c r="C14" s="15" t="s">
        <v>14</v>
      </c>
      <c r="D14" s="32">
        <v>1</v>
      </c>
      <c r="E14" s="53"/>
      <c r="F14" s="58">
        <f>D14*E14</f>
        <v>0</v>
      </c>
    </row>
    <row r="15" spans="1:6" ht="15" x14ac:dyDescent="0.3">
      <c r="A15" s="14"/>
      <c r="B15" s="63" t="s">
        <v>11</v>
      </c>
      <c r="C15" s="64"/>
      <c r="D15" s="64"/>
      <c r="E15" s="65"/>
      <c r="F15" s="18">
        <f>F14</f>
        <v>0</v>
      </c>
    </row>
    <row r="16" spans="1:6" ht="22.8" customHeight="1" x14ac:dyDescent="0.3">
      <c r="A16" s="46">
        <v>2</v>
      </c>
      <c r="B16" s="11" t="s">
        <v>13</v>
      </c>
      <c r="C16" s="36"/>
      <c r="D16" s="36"/>
      <c r="E16" s="12"/>
      <c r="F16" s="13"/>
    </row>
    <row r="17" spans="1:6" ht="22.8" customHeight="1" x14ac:dyDescent="0.3">
      <c r="A17" s="19">
        <f>0.1+A16</f>
        <v>2.1</v>
      </c>
      <c r="B17" s="5" t="s">
        <v>24</v>
      </c>
      <c r="C17" s="15" t="s">
        <v>5</v>
      </c>
      <c r="D17" s="32">
        <v>6</v>
      </c>
      <c r="E17" s="16"/>
      <c r="F17" s="17">
        <f>D17*E17</f>
        <v>0</v>
      </c>
    </row>
    <row r="18" spans="1:6" ht="51.6" customHeight="1" x14ac:dyDescent="0.3">
      <c r="A18" s="14">
        <f>A17+0.1</f>
        <v>2.2000000000000002</v>
      </c>
      <c r="B18" s="5" t="s">
        <v>22</v>
      </c>
      <c r="C18" s="15" t="s">
        <v>14</v>
      </c>
      <c r="D18" s="32">
        <v>1</v>
      </c>
      <c r="E18" s="16"/>
      <c r="F18" s="17">
        <f>D18*E18</f>
        <v>0</v>
      </c>
    </row>
    <row r="19" spans="1:6" ht="34.799999999999997" customHeight="1" x14ac:dyDescent="0.3">
      <c r="A19" s="14">
        <f t="shared" ref="A19:A25" si="0">A18+0.1</f>
        <v>2.3000000000000003</v>
      </c>
      <c r="B19" s="5" t="s">
        <v>6</v>
      </c>
      <c r="C19" s="15" t="s">
        <v>5</v>
      </c>
      <c r="D19" s="32">
        <v>10</v>
      </c>
      <c r="E19" s="16"/>
      <c r="F19" s="17">
        <f>D19*E19</f>
        <v>0</v>
      </c>
    </row>
    <row r="20" spans="1:6" ht="34.799999999999997" hidden="1" customHeight="1" x14ac:dyDescent="0.3">
      <c r="A20" s="14">
        <f t="shared" si="0"/>
        <v>2.4000000000000004</v>
      </c>
      <c r="B20" s="5" t="s">
        <v>7</v>
      </c>
      <c r="C20" s="15" t="s">
        <v>5</v>
      </c>
      <c r="D20" s="32"/>
      <c r="E20" s="16"/>
      <c r="F20" s="17">
        <f t="shared" ref="F20:F23" si="1">D20*E20</f>
        <v>0</v>
      </c>
    </row>
    <row r="21" spans="1:6" ht="25.8" customHeight="1" x14ac:dyDescent="0.3">
      <c r="A21" s="14">
        <f t="shared" si="0"/>
        <v>2.5000000000000004</v>
      </c>
      <c r="B21" s="5" t="s">
        <v>8</v>
      </c>
      <c r="C21" s="15" t="s">
        <v>9</v>
      </c>
      <c r="D21" s="32">
        <v>1</v>
      </c>
      <c r="E21" s="16"/>
      <c r="F21" s="17">
        <f>D21*E21</f>
        <v>0</v>
      </c>
    </row>
    <row r="22" spans="1:6" ht="51.6" customHeight="1" x14ac:dyDescent="0.3">
      <c r="A22" s="14">
        <f t="shared" si="0"/>
        <v>2.6000000000000005</v>
      </c>
      <c r="B22" s="5" t="s">
        <v>15</v>
      </c>
      <c r="C22" s="15" t="s">
        <v>10</v>
      </c>
      <c r="D22" s="59">
        <v>204.93</v>
      </c>
      <c r="E22" s="16"/>
      <c r="F22" s="17">
        <f>D22*E22</f>
        <v>0</v>
      </c>
    </row>
    <row r="23" spans="1:6" ht="51.6" hidden="1" customHeight="1" x14ac:dyDescent="0.3">
      <c r="A23" s="14">
        <f t="shared" si="0"/>
        <v>2.7000000000000006</v>
      </c>
      <c r="B23" s="5" t="s">
        <v>16</v>
      </c>
      <c r="C23" s="15" t="s">
        <v>10</v>
      </c>
      <c r="D23" s="59">
        <v>60.959699999999998</v>
      </c>
      <c r="E23" s="16"/>
      <c r="F23" s="17">
        <f t="shared" si="1"/>
        <v>0</v>
      </c>
    </row>
    <row r="24" spans="1:6" ht="51.6" customHeight="1" x14ac:dyDescent="0.3">
      <c r="A24" s="14">
        <f t="shared" si="0"/>
        <v>2.8000000000000007</v>
      </c>
      <c r="B24" s="5" t="s">
        <v>17</v>
      </c>
      <c r="C24" s="15" t="s">
        <v>10</v>
      </c>
      <c r="D24" s="59">
        <v>14.47</v>
      </c>
      <c r="E24" s="16"/>
      <c r="F24" s="17">
        <f>D24*E24</f>
        <v>0</v>
      </c>
    </row>
    <row r="25" spans="1:6" ht="26.4" customHeight="1" x14ac:dyDescent="0.3">
      <c r="A25" s="14">
        <f t="shared" si="0"/>
        <v>2.9000000000000008</v>
      </c>
      <c r="B25" s="5" t="s">
        <v>39</v>
      </c>
      <c r="C25" s="15" t="s">
        <v>40</v>
      </c>
      <c r="D25" s="47">
        <v>461.2</v>
      </c>
      <c r="E25" s="16"/>
      <c r="F25" s="17">
        <f>D25*E25</f>
        <v>0</v>
      </c>
    </row>
    <row r="26" spans="1:6" ht="35.4" customHeight="1" x14ac:dyDescent="0.3">
      <c r="A26" s="48">
        <v>2.1</v>
      </c>
      <c r="B26" s="5" t="s">
        <v>43</v>
      </c>
      <c r="C26" s="15" t="s">
        <v>14</v>
      </c>
      <c r="D26" s="15">
        <v>1</v>
      </c>
      <c r="E26" s="16"/>
      <c r="F26" s="17">
        <f>D26*E26</f>
        <v>0</v>
      </c>
    </row>
    <row r="27" spans="1:6" ht="51.6" customHeight="1" x14ac:dyDescent="0.3">
      <c r="A27" s="48">
        <v>2.11</v>
      </c>
      <c r="B27" s="5" t="s">
        <v>57</v>
      </c>
      <c r="C27" s="6" t="s">
        <v>42</v>
      </c>
      <c r="D27" s="15">
        <v>19.920000000000002</v>
      </c>
      <c r="E27" s="16"/>
      <c r="F27" s="17">
        <f>D27*E27</f>
        <v>0</v>
      </c>
    </row>
    <row r="28" spans="1:6" ht="36.6" customHeight="1" x14ac:dyDescent="0.3">
      <c r="A28" s="14">
        <v>2.12</v>
      </c>
      <c r="B28" s="5" t="s">
        <v>38</v>
      </c>
      <c r="C28" s="15" t="s">
        <v>14</v>
      </c>
      <c r="D28" s="15">
        <v>1</v>
      </c>
      <c r="E28" s="16"/>
      <c r="F28" s="17">
        <f>D28*E28</f>
        <v>0</v>
      </c>
    </row>
    <row r="29" spans="1:6" ht="15" x14ac:dyDescent="0.3">
      <c r="A29" s="14"/>
      <c r="B29" s="63" t="s">
        <v>18</v>
      </c>
      <c r="C29" s="64"/>
      <c r="D29" s="64"/>
      <c r="E29" s="65"/>
      <c r="F29" s="18">
        <f>SUM(F28+F27+F26+F25+F24+F22+F21+F19+F18+F17)</f>
        <v>0</v>
      </c>
    </row>
    <row r="30" spans="1:6" ht="21" customHeight="1" x14ac:dyDescent="0.3">
      <c r="A30" s="49">
        <v>3</v>
      </c>
      <c r="B30" s="20" t="s">
        <v>29</v>
      </c>
      <c r="C30" s="15"/>
      <c r="D30" s="15"/>
      <c r="E30" s="16"/>
      <c r="F30" s="17"/>
    </row>
    <row r="31" spans="1:6" ht="46.8" customHeight="1" x14ac:dyDescent="0.3">
      <c r="A31" s="14">
        <v>3.1</v>
      </c>
      <c r="B31" s="55" t="s">
        <v>56</v>
      </c>
      <c r="C31" s="6" t="s">
        <v>42</v>
      </c>
      <c r="D31" s="6">
        <f>8.37*25</f>
        <v>209.24999999999997</v>
      </c>
      <c r="E31" s="16"/>
      <c r="F31" s="17">
        <f>D31*E31</f>
        <v>0</v>
      </c>
    </row>
    <row r="32" spans="1:6" ht="15" x14ac:dyDescent="0.3">
      <c r="A32" s="14"/>
      <c r="B32" s="63" t="s">
        <v>18</v>
      </c>
      <c r="C32" s="64"/>
      <c r="D32" s="64"/>
      <c r="E32" s="65"/>
      <c r="F32" s="18">
        <f>SUM(F31)</f>
        <v>0</v>
      </c>
    </row>
    <row r="33" spans="1:6" ht="15.6" thickBot="1" x14ac:dyDescent="0.35">
      <c r="A33" s="14"/>
      <c r="B33" s="63" t="s">
        <v>12</v>
      </c>
      <c r="C33" s="64"/>
      <c r="D33" s="64"/>
      <c r="E33" s="65"/>
      <c r="F33" s="18">
        <f>F29+F15+F32</f>
        <v>0</v>
      </c>
    </row>
    <row r="34" spans="1:6" ht="16.8" hidden="1" customHeight="1" thickBot="1" x14ac:dyDescent="0.35">
      <c r="A34" s="22"/>
      <c r="B34" s="23" t="s">
        <v>23</v>
      </c>
      <c r="C34" s="24"/>
      <c r="D34" s="24"/>
      <c r="E34" s="25"/>
      <c r="F34" s="26"/>
    </row>
    <row r="35" spans="1:6" ht="16.8" customHeight="1" thickBot="1" x14ac:dyDescent="0.35">
      <c r="A35" s="27"/>
      <c r="B35" s="28" t="s">
        <v>19</v>
      </c>
      <c r="C35" s="29"/>
      <c r="D35" s="29"/>
      <c r="E35" s="30"/>
      <c r="F35" s="56">
        <f>F33+F34</f>
        <v>0</v>
      </c>
    </row>
  </sheetData>
  <mergeCells count="15">
    <mergeCell ref="A6:F6"/>
    <mergeCell ref="A1:F1"/>
    <mergeCell ref="A2:F2"/>
    <mergeCell ref="A3:F3"/>
    <mergeCell ref="A4:F4"/>
    <mergeCell ref="A5:F5"/>
    <mergeCell ref="A10:F10"/>
    <mergeCell ref="B32:E32"/>
    <mergeCell ref="B33:E33"/>
    <mergeCell ref="A7:F7"/>
    <mergeCell ref="A8:F8"/>
    <mergeCell ref="A9:F9"/>
    <mergeCell ref="A11:F11"/>
    <mergeCell ref="B15:E15"/>
    <mergeCell ref="B29:E29"/>
  </mergeCells>
  <printOptions horizontalCentered="1"/>
  <pageMargins left="0.25" right="0.25" top="0.75" bottom="0.75" header="0.3" footer="0.3"/>
  <pageSetup paperSize="9" scale="8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5"/>
  <sheetViews>
    <sheetView view="pageBreakPreview" zoomScaleNormal="100" zoomScaleSheetLayoutView="100" workbookViewId="0">
      <selection activeCell="A7" sqref="A7:F7"/>
    </sheetView>
  </sheetViews>
  <sheetFormatPr defaultRowHeight="14.4" x14ac:dyDescent="0.3"/>
  <cols>
    <col min="2" max="2" width="61.6640625" customWidth="1"/>
    <col min="5" max="5" width="13.33203125" bestFit="1" customWidth="1"/>
    <col min="6" max="6" width="15.21875" bestFit="1" customWidth="1"/>
  </cols>
  <sheetData>
    <row r="1" spans="1:6" ht="15" x14ac:dyDescent="0.3">
      <c r="A1" s="75" t="s">
        <v>25</v>
      </c>
      <c r="B1" s="76"/>
      <c r="C1" s="76"/>
      <c r="D1" s="76"/>
      <c r="E1" s="76"/>
      <c r="F1" s="77"/>
    </row>
    <row r="2" spans="1:6" ht="15" x14ac:dyDescent="0.3">
      <c r="A2" s="78" t="s">
        <v>21</v>
      </c>
      <c r="B2" s="79"/>
      <c r="C2" s="79"/>
      <c r="D2" s="79"/>
      <c r="E2" s="79"/>
      <c r="F2" s="80"/>
    </row>
    <row r="3" spans="1:6" ht="15" x14ac:dyDescent="0.3">
      <c r="A3" s="78" t="s">
        <v>26</v>
      </c>
      <c r="B3" s="79"/>
      <c r="C3" s="79"/>
      <c r="D3" s="79"/>
      <c r="E3" s="79"/>
      <c r="F3" s="80"/>
    </row>
    <row r="4" spans="1:6" ht="15" x14ac:dyDescent="0.3">
      <c r="A4" s="81" t="s">
        <v>27</v>
      </c>
      <c r="B4" s="82"/>
      <c r="C4" s="82"/>
      <c r="D4" s="82"/>
      <c r="E4" s="82"/>
      <c r="F4" s="83"/>
    </row>
    <row r="5" spans="1:6" ht="15" x14ac:dyDescent="0.3">
      <c r="A5" s="81" t="s">
        <v>33</v>
      </c>
      <c r="B5" s="82"/>
      <c r="C5" s="82"/>
      <c r="D5" s="82"/>
      <c r="E5" s="82"/>
      <c r="F5" s="83"/>
    </row>
    <row r="6" spans="1:6" ht="15.6" thickBot="1" x14ac:dyDescent="0.35">
      <c r="A6" s="69" t="s">
        <v>30</v>
      </c>
      <c r="B6" s="70"/>
      <c r="C6" s="70"/>
      <c r="D6" s="70"/>
      <c r="E6" s="70"/>
      <c r="F6" s="71"/>
    </row>
    <row r="7" spans="1:6" ht="15" x14ac:dyDescent="0.3">
      <c r="A7" s="87" t="s">
        <v>63</v>
      </c>
      <c r="B7" s="88"/>
      <c r="C7" s="88"/>
      <c r="D7" s="88"/>
      <c r="E7" s="88"/>
      <c r="F7" s="89"/>
    </row>
    <row r="8" spans="1:6" ht="15" x14ac:dyDescent="0.3">
      <c r="A8" s="60" t="s">
        <v>28</v>
      </c>
      <c r="B8" s="61"/>
      <c r="C8" s="61"/>
      <c r="D8" s="61"/>
      <c r="E8" s="61"/>
      <c r="F8" s="62"/>
    </row>
    <row r="9" spans="1:6" ht="15" x14ac:dyDescent="0.3">
      <c r="A9" s="60" t="s">
        <v>31</v>
      </c>
      <c r="B9" s="61"/>
      <c r="C9" s="61"/>
      <c r="D9" s="61"/>
      <c r="E9" s="61"/>
      <c r="F9" s="62"/>
    </row>
    <row r="10" spans="1:6" ht="15.6" thickBot="1" x14ac:dyDescent="0.35">
      <c r="A10" s="60" t="s">
        <v>49</v>
      </c>
      <c r="B10" s="61"/>
      <c r="C10" s="61"/>
      <c r="D10" s="61"/>
      <c r="E10" s="61"/>
      <c r="F10" s="62"/>
    </row>
    <row r="11" spans="1:6" ht="37.200000000000003" customHeight="1" x14ac:dyDescent="0.3">
      <c r="A11" s="66" t="s">
        <v>48</v>
      </c>
      <c r="B11" s="67"/>
      <c r="C11" s="67"/>
      <c r="D11" s="67"/>
      <c r="E11" s="67"/>
      <c r="F11" s="68"/>
    </row>
    <row r="12" spans="1:6" ht="15" x14ac:dyDescent="0.3">
      <c r="A12" s="37" t="s">
        <v>0</v>
      </c>
      <c r="B12" s="38" t="s">
        <v>1</v>
      </c>
      <c r="C12" s="38" t="s">
        <v>2</v>
      </c>
      <c r="D12" s="39" t="s">
        <v>35</v>
      </c>
      <c r="E12" s="39" t="s">
        <v>3</v>
      </c>
      <c r="F12" s="40" t="s">
        <v>4</v>
      </c>
    </row>
    <row r="13" spans="1:6" ht="15" x14ac:dyDescent="0.3">
      <c r="A13" s="49">
        <v>1</v>
      </c>
      <c r="B13" s="43" t="s">
        <v>36</v>
      </c>
      <c r="C13" s="41"/>
      <c r="D13" s="42"/>
      <c r="E13" s="42"/>
      <c r="F13" s="57"/>
    </row>
    <row r="14" spans="1:6" ht="35.4" customHeight="1" x14ac:dyDescent="0.3">
      <c r="A14" s="14">
        <v>1.1000000000000001</v>
      </c>
      <c r="B14" s="44" t="s">
        <v>37</v>
      </c>
      <c r="C14" s="15" t="s">
        <v>14</v>
      </c>
      <c r="D14" s="32">
        <v>1</v>
      </c>
      <c r="E14" s="53"/>
      <c r="F14" s="58">
        <f>D14*E14</f>
        <v>0</v>
      </c>
    </row>
    <row r="15" spans="1:6" ht="15" x14ac:dyDescent="0.3">
      <c r="A15" s="14"/>
      <c r="B15" s="63" t="s">
        <v>11</v>
      </c>
      <c r="C15" s="64"/>
      <c r="D15" s="64"/>
      <c r="E15" s="65"/>
      <c r="F15" s="18">
        <f>F14</f>
        <v>0</v>
      </c>
    </row>
    <row r="16" spans="1:6" ht="24.6" customHeight="1" x14ac:dyDescent="0.3">
      <c r="A16" s="46">
        <v>2</v>
      </c>
      <c r="B16" s="11" t="s">
        <v>13</v>
      </c>
      <c r="C16" s="36"/>
      <c r="D16" s="36"/>
      <c r="E16" s="12"/>
      <c r="F16" s="13"/>
    </row>
    <row r="17" spans="1:6" ht="24.6" customHeight="1" x14ac:dyDescent="0.3">
      <c r="A17" s="19">
        <f>0.1+A16</f>
        <v>2.1</v>
      </c>
      <c r="B17" s="5" t="s">
        <v>24</v>
      </c>
      <c r="C17" s="15" t="s">
        <v>5</v>
      </c>
      <c r="D17" s="32">
        <v>6</v>
      </c>
      <c r="E17" s="16"/>
      <c r="F17" s="17">
        <f>D17*E17</f>
        <v>0</v>
      </c>
    </row>
    <row r="18" spans="1:6" ht="50.4" customHeight="1" x14ac:dyDescent="0.3">
      <c r="A18" s="14">
        <f>A17+0.1</f>
        <v>2.2000000000000002</v>
      </c>
      <c r="B18" s="5" t="s">
        <v>22</v>
      </c>
      <c r="C18" s="15" t="s">
        <v>14</v>
      </c>
      <c r="D18" s="32">
        <v>1</v>
      </c>
      <c r="E18" s="16"/>
      <c r="F18" s="17">
        <f t="shared" ref="F18:F28" si="0">D18*E18</f>
        <v>0</v>
      </c>
    </row>
    <row r="19" spans="1:6" ht="33" customHeight="1" x14ac:dyDescent="0.3">
      <c r="A19" s="14">
        <f t="shared" ref="A19:A25" si="1">A18+0.1</f>
        <v>2.3000000000000003</v>
      </c>
      <c r="B19" s="5" t="s">
        <v>6</v>
      </c>
      <c r="C19" s="15" t="s">
        <v>5</v>
      </c>
      <c r="D19" s="32">
        <v>10</v>
      </c>
      <c r="E19" s="16"/>
      <c r="F19" s="17">
        <f t="shared" si="0"/>
        <v>0</v>
      </c>
    </row>
    <row r="20" spans="1:6" ht="33" hidden="1" customHeight="1" x14ac:dyDescent="0.3">
      <c r="A20" s="14">
        <f t="shared" si="1"/>
        <v>2.4000000000000004</v>
      </c>
      <c r="B20" s="5" t="s">
        <v>7</v>
      </c>
      <c r="C20" s="15" t="s">
        <v>5</v>
      </c>
      <c r="D20" s="32"/>
      <c r="E20" s="16"/>
      <c r="F20" s="17">
        <f t="shared" si="0"/>
        <v>0</v>
      </c>
    </row>
    <row r="21" spans="1:6" ht="22.8" customHeight="1" x14ac:dyDescent="0.3">
      <c r="A21" s="14">
        <f t="shared" si="1"/>
        <v>2.5000000000000004</v>
      </c>
      <c r="B21" s="5" t="s">
        <v>8</v>
      </c>
      <c r="C21" s="15" t="s">
        <v>9</v>
      </c>
      <c r="D21" s="32">
        <v>2</v>
      </c>
      <c r="E21" s="16"/>
      <c r="F21" s="17">
        <f t="shared" si="0"/>
        <v>0</v>
      </c>
    </row>
    <row r="22" spans="1:6" ht="50.4" customHeight="1" x14ac:dyDescent="0.3">
      <c r="A22" s="14">
        <f t="shared" si="1"/>
        <v>2.6000000000000005</v>
      </c>
      <c r="B22" s="5" t="s">
        <v>15</v>
      </c>
      <c r="C22" s="15" t="s">
        <v>10</v>
      </c>
      <c r="D22" s="59">
        <v>204.93</v>
      </c>
      <c r="E22" s="16"/>
      <c r="F22" s="17">
        <f t="shared" si="0"/>
        <v>0</v>
      </c>
    </row>
    <row r="23" spans="1:6" ht="50.4" hidden="1" customHeight="1" x14ac:dyDescent="0.3">
      <c r="A23" s="14">
        <f t="shared" si="1"/>
        <v>2.7000000000000006</v>
      </c>
      <c r="B23" s="5" t="s">
        <v>16</v>
      </c>
      <c r="C23" s="15" t="s">
        <v>10</v>
      </c>
      <c r="D23" s="59"/>
      <c r="E23" s="16"/>
      <c r="F23" s="17">
        <f t="shared" si="0"/>
        <v>0</v>
      </c>
    </row>
    <row r="24" spans="1:6" ht="50.4" customHeight="1" x14ac:dyDescent="0.3">
      <c r="A24" s="14">
        <f t="shared" si="1"/>
        <v>2.8000000000000007</v>
      </c>
      <c r="B24" s="5" t="s">
        <v>17</v>
      </c>
      <c r="C24" s="15" t="s">
        <v>10</v>
      </c>
      <c r="D24" s="59">
        <v>28.94</v>
      </c>
      <c r="E24" s="16"/>
      <c r="F24" s="17">
        <f t="shared" si="0"/>
        <v>0</v>
      </c>
    </row>
    <row r="25" spans="1:6" ht="22.8" customHeight="1" x14ac:dyDescent="0.3">
      <c r="A25" s="14">
        <f t="shared" si="1"/>
        <v>2.9000000000000008</v>
      </c>
      <c r="B25" s="5" t="s">
        <v>39</v>
      </c>
      <c r="C25" s="15" t="s">
        <v>40</v>
      </c>
      <c r="D25" s="47">
        <v>490.4</v>
      </c>
      <c r="E25" s="16"/>
      <c r="F25" s="17">
        <f t="shared" si="0"/>
        <v>0</v>
      </c>
    </row>
    <row r="26" spans="1:6" ht="36.6" customHeight="1" x14ac:dyDescent="0.3">
      <c r="A26" s="48">
        <v>2.1</v>
      </c>
      <c r="B26" s="5" t="s">
        <v>43</v>
      </c>
      <c r="C26" s="15" t="s">
        <v>14</v>
      </c>
      <c r="D26" s="15">
        <v>1</v>
      </c>
      <c r="E26" s="16"/>
      <c r="F26" s="17">
        <f t="shared" si="0"/>
        <v>0</v>
      </c>
    </row>
    <row r="27" spans="1:6" ht="50.4" customHeight="1" x14ac:dyDescent="0.3">
      <c r="A27" s="48">
        <v>2.11</v>
      </c>
      <c r="B27" s="5" t="s">
        <v>57</v>
      </c>
      <c r="C27" s="6" t="s">
        <v>42</v>
      </c>
      <c r="D27" s="15">
        <v>21.29</v>
      </c>
      <c r="E27" s="16"/>
      <c r="F27" s="17">
        <f t="shared" si="0"/>
        <v>0</v>
      </c>
    </row>
    <row r="28" spans="1:6" ht="34.799999999999997" customHeight="1" x14ac:dyDescent="0.3">
      <c r="A28" s="14">
        <v>2.12</v>
      </c>
      <c r="B28" s="5" t="s">
        <v>38</v>
      </c>
      <c r="C28" s="15" t="s">
        <v>14</v>
      </c>
      <c r="D28" s="15">
        <v>1</v>
      </c>
      <c r="E28" s="16"/>
      <c r="F28" s="17">
        <f t="shared" si="0"/>
        <v>0</v>
      </c>
    </row>
    <row r="29" spans="1:6" ht="15" x14ac:dyDescent="0.3">
      <c r="A29" s="14"/>
      <c r="B29" s="63" t="s">
        <v>18</v>
      </c>
      <c r="C29" s="64"/>
      <c r="D29" s="64"/>
      <c r="E29" s="65"/>
      <c r="F29" s="18">
        <f>SUM(F28+F27+F26+F25+F24+F22+F21+F19+F18+F17)</f>
        <v>0</v>
      </c>
    </row>
    <row r="30" spans="1:6" ht="19.8" customHeight="1" x14ac:dyDescent="0.3">
      <c r="A30" s="49">
        <v>3</v>
      </c>
      <c r="B30" s="20" t="s">
        <v>29</v>
      </c>
      <c r="C30" s="15"/>
      <c r="D30" s="15"/>
      <c r="E30" s="16"/>
      <c r="F30" s="17"/>
    </row>
    <row r="31" spans="1:6" ht="45" customHeight="1" x14ac:dyDescent="0.3">
      <c r="A31" s="14">
        <v>3.1</v>
      </c>
      <c r="B31" s="55" t="s">
        <v>56</v>
      </c>
      <c r="C31" s="6" t="s">
        <v>42</v>
      </c>
      <c r="D31" s="6">
        <f>11.7*25</f>
        <v>292.5</v>
      </c>
      <c r="E31" s="16"/>
      <c r="F31" s="17">
        <f>D31*E31</f>
        <v>0</v>
      </c>
    </row>
    <row r="32" spans="1:6" ht="15" x14ac:dyDescent="0.3">
      <c r="A32" s="14"/>
      <c r="B32" s="63" t="s">
        <v>18</v>
      </c>
      <c r="C32" s="64"/>
      <c r="D32" s="64"/>
      <c r="E32" s="65"/>
      <c r="F32" s="18">
        <f>SUM(F31)</f>
        <v>0</v>
      </c>
    </row>
    <row r="33" spans="1:6" ht="15.6" thickBot="1" x14ac:dyDescent="0.35">
      <c r="A33" s="14"/>
      <c r="B33" s="63" t="s">
        <v>12</v>
      </c>
      <c r="C33" s="64"/>
      <c r="D33" s="64"/>
      <c r="E33" s="65"/>
      <c r="F33" s="18">
        <f>F29+F15+F32</f>
        <v>0</v>
      </c>
    </row>
    <row r="34" spans="1:6" ht="15.6" hidden="1" thickBot="1" x14ac:dyDescent="0.35">
      <c r="A34" s="22"/>
      <c r="B34" s="23" t="s">
        <v>23</v>
      </c>
      <c r="C34" s="24"/>
      <c r="D34" s="24"/>
      <c r="E34" s="25"/>
      <c r="F34" s="26"/>
    </row>
    <row r="35" spans="1:6" ht="15.6" thickBot="1" x14ac:dyDescent="0.35">
      <c r="A35" s="27"/>
      <c r="B35" s="28" t="s">
        <v>19</v>
      </c>
      <c r="C35" s="29"/>
      <c r="D35" s="29"/>
      <c r="E35" s="30"/>
      <c r="F35" s="56">
        <f>F33+F34</f>
        <v>0</v>
      </c>
    </row>
  </sheetData>
  <mergeCells count="15">
    <mergeCell ref="A6:F6"/>
    <mergeCell ref="A1:F1"/>
    <mergeCell ref="A2:F2"/>
    <mergeCell ref="A3:F3"/>
    <mergeCell ref="A4:F4"/>
    <mergeCell ref="A5:F5"/>
    <mergeCell ref="B32:E32"/>
    <mergeCell ref="B33:E33"/>
    <mergeCell ref="A10:F10"/>
    <mergeCell ref="A7:F7"/>
    <mergeCell ref="A8:F8"/>
    <mergeCell ref="A9:F9"/>
    <mergeCell ref="A11:F11"/>
    <mergeCell ref="B15:E15"/>
    <mergeCell ref="B29:E29"/>
  </mergeCells>
  <printOptions horizontalCentered="1"/>
  <pageMargins left="0.25" right="0.25" top="0.75" bottom="0.75" header="0.3" footer="0.3"/>
  <pageSetup paperSize="9" scale="8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5"/>
  <sheetViews>
    <sheetView view="pageBreakPreview" zoomScaleNormal="100" zoomScaleSheetLayoutView="100" workbookViewId="0">
      <selection activeCell="A7" sqref="A7:F7"/>
    </sheetView>
  </sheetViews>
  <sheetFormatPr defaultRowHeight="14.4" x14ac:dyDescent="0.3"/>
  <cols>
    <col min="2" max="2" width="60.77734375" customWidth="1"/>
    <col min="5" max="5" width="13.33203125" bestFit="1" customWidth="1"/>
    <col min="6" max="6" width="15.21875" bestFit="1" customWidth="1"/>
  </cols>
  <sheetData>
    <row r="1" spans="1:6" ht="15" x14ac:dyDescent="0.3">
      <c r="A1" s="75" t="s">
        <v>25</v>
      </c>
      <c r="B1" s="76"/>
      <c r="C1" s="76"/>
      <c r="D1" s="76"/>
      <c r="E1" s="76"/>
      <c r="F1" s="77"/>
    </row>
    <row r="2" spans="1:6" ht="15" x14ac:dyDescent="0.3">
      <c r="A2" s="78" t="s">
        <v>21</v>
      </c>
      <c r="B2" s="79"/>
      <c r="C2" s="79"/>
      <c r="D2" s="79"/>
      <c r="E2" s="79"/>
      <c r="F2" s="80"/>
    </row>
    <row r="3" spans="1:6" ht="15" x14ac:dyDescent="0.3">
      <c r="A3" s="78" t="s">
        <v>26</v>
      </c>
      <c r="B3" s="79"/>
      <c r="C3" s="79"/>
      <c r="D3" s="79"/>
      <c r="E3" s="79"/>
      <c r="F3" s="80"/>
    </row>
    <row r="4" spans="1:6" ht="15" x14ac:dyDescent="0.3">
      <c r="A4" s="81" t="s">
        <v>27</v>
      </c>
      <c r="B4" s="82"/>
      <c r="C4" s="82"/>
      <c r="D4" s="82"/>
      <c r="E4" s="82"/>
      <c r="F4" s="83"/>
    </row>
    <row r="5" spans="1:6" ht="15" x14ac:dyDescent="0.3">
      <c r="A5" s="81" t="s">
        <v>33</v>
      </c>
      <c r="B5" s="82"/>
      <c r="C5" s="82"/>
      <c r="D5" s="82"/>
      <c r="E5" s="82"/>
      <c r="F5" s="83"/>
    </row>
    <row r="6" spans="1:6" ht="15.6" thickBot="1" x14ac:dyDescent="0.35">
      <c r="A6" s="69" t="s">
        <v>30</v>
      </c>
      <c r="B6" s="70"/>
      <c r="C6" s="70"/>
      <c r="D6" s="70"/>
      <c r="E6" s="70"/>
      <c r="F6" s="71"/>
    </row>
    <row r="7" spans="1:6" ht="15" x14ac:dyDescent="0.3">
      <c r="A7" s="72" t="s">
        <v>63</v>
      </c>
      <c r="B7" s="73"/>
      <c r="C7" s="73"/>
      <c r="D7" s="73"/>
      <c r="E7" s="73"/>
      <c r="F7" s="74"/>
    </row>
    <row r="8" spans="1:6" ht="15" x14ac:dyDescent="0.3">
      <c r="A8" s="60" t="s">
        <v>28</v>
      </c>
      <c r="B8" s="61"/>
      <c r="C8" s="61"/>
      <c r="D8" s="61"/>
      <c r="E8" s="61"/>
      <c r="F8" s="62"/>
    </row>
    <row r="9" spans="1:6" ht="15" x14ac:dyDescent="0.3">
      <c r="A9" s="60" t="s">
        <v>31</v>
      </c>
      <c r="B9" s="61"/>
      <c r="C9" s="61"/>
      <c r="D9" s="61"/>
      <c r="E9" s="61"/>
      <c r="F9" s="62"/>
    </row>
    <row r="10" spans="1:6" ht="15.6" thickBot="1" x14ac:dyDescent="0.35">
      <c r="A10" s="60" t="s">
        <v>51</v>
      </c>
      <c r="B10" s="61"/>
      <c r="C10" s="61"/>
      <c r="D10" s="61"/>
      <c r="E10" s="61"/>
      <c r="F10" s="62"/>
    </row>
    <row r="11" spans="1:6" ht="64.8" customHeight="1" x14ac:dyDescent="0.3">
      <c r="A11" s="66" t="s">
        <v>50</v>
      </c>
      <c r="B11" s="67"/>
      <c r="C11" s="67"/>
      <c r="D11" s="67"/>
      <c r="E11" s="67"/>
      <c r="F11" s="68"/>
    </row>
    <row r="12" spans="1:6" ht="15" x14ac:dyDescent="0.3">
      <c r="A12" s="37" t="s">
        <v>0</v>
      </c>
      <c r="B12" s="38" t="s">
        <v>1</v>
      </c>
      <c r="C12" s="38" t="s">
        <v>2</v>
      </c>
      <c r="D12" s="39" t="s">
        <v>35</v>
      </c>
      <c r="E12" s="39" t="s">
        <v>3</v>
      </c>
      <c r="F12" s="40" t="s">
        <v>4</v>
      </c>
    </row>
    <row r="13" spans="1:6" ht="15" x14ac:dyDescent="0.3">
      <c r="A13" s="45">
        <v>1</v>
      </c>
      <c r="B13" s="43" t="s">
        <v>36</v>
      </c>
      <c r="C13" s="41"/>
      <c r="D13" s="42"/>
      <c r="E13" s="42"/>
      <c r="F13" s="41"/>
    </row>
    <row r="14" spans="1:6" ht="36" customHeight="1" x14ac:dyDescent="0.3">
      <c r="A14" s="15">
        <v>1.1000000000000001</v>
      </c>
      <c r="B14" s="44" t="s">
        <v>37</v>
      </c>
      <c r="C14" s="15" t="s">
        <v>14</v>
      </c>
      <c r="D14" s="21">
        <v>1</v>
      </c>
      <c r="E14" s="53"/>
      <c r="F14" s="54">
        <f>D14*E14</f>
        <v>0</v>
      </c>
    </row>
    <row r="15" spans="1:6" ht="15" x14ac:dyDescent="0.3">
      <c r="A15" s="14"/>
      <c r="B15" s="63" t="s">
        <v>11</v>
      </c>
      <c r="C15" s="64"/>
      <c r="D15" s="64"/>
      <c r="E15" s="65"/>
      <c r="F15" s="18">
        <f>F14</f>
        <v>0</v>
      </c>
    </row>
    <row r="16" spans="1:6" ht="25.2" customHeight="1" x14ac:dyDescent="0.3">
      <c r="A16" s="46">
        <v>2</v>
      </c>
      <c r="B16" s="11" t="s">
        <v>13</v>
      </c>
      <c r="C16" s="36"/>
      <c r="D16" s="36"/>
      <c r="E16" s="12"/>
      <c r="F16" s="13"/>
    </row>
    <row r="17" spans="1:6" ht="25.2" customHeight="1" x14ac:dyDescent="0.3">
      <c r="A17" s="19">
        <f>0.1+A16</f>
        <v>2.1</v>
      </c>
      <c r="B17" s="5" t="s">
        <v>24</v>
      </c>
      <c r="C17" s="15" t="s">
        <v>5</v>
      </c>
      <c r="D17" s="21">
        <v>6</v>
      </c>
      <c r="E17" s="16"/>
      <c r="F17" s="17">
        <f>D17*E17</f>
        <v>0</v>
      </c>
    </row>
    <row r="18" spans="1:6" ht="45.6" customHeight="1" x14ac:dyDescent="0.3">
      <c r="A18" s="14">
        <f>A17+0.1</f>
        <v>2.2000000000000002</v>
      </c>
      <c r="B18" s="5" t="s">
        <v>22</v>
      </c>
      <c r="C18" s="15" t="s">
        <v>14</v>
      </c>
      <c r="D18" s="21">
        <v>1</v>
      </c>
      <c r="E18" s="16"/>
      <c r="F18" s="17">
        <f t="shared" ref="F18:F23" si="0">D18*E18</f>
        <v>0</v>
      </c>
    </row>
    <row r="19" spans="1:6" ht="35.4" customHeight="1" x14ac:dyDescent="0.3">
      <c r="A19" s="14">
        <f t="shared" ref="A19:A25" si="1">A18+0.1</f>
        <v>2.3000000000000003</v>
      </c>
      <c r="B19" s="5" t="s">
        <v>6</v>
      </c>
      <c r="C19" s="15" t="s">
        <v>5</v>
      </c>
      <c r="D19" s="21">
        <v>13</v>
      </c>
      <c r="E19" s="16"/>
      <c r="F19" s="17">
        <f t="shared" si="0"/>
        <v>0</v>
      </c>
    </row>
    <row r="20" spans="1:6" ht="35.4" hidden="1" customHeight="1" x14ac:dyDescent="0.3">
      <c r="A20" s="14">
        <f t="shared" si="1"/>
        <v>2.4000000000000004</v>
      </c>
      <c r="B20" s="5" t="s">
        <v>7</v>
      </c>
      <c r="C20" s="15" t="s">
        <v>5</v>
      </c>
      <c r="D20" s="21"/>
      <c r="E20" s="16"/>
      <c r="F20" s="17">
        <f t="shared" si="0"/>
        <v>0</v>
      </c>
    </row>
    <row r="21" spans="1:6" ht="21.6" hidden="1" customHeight="1" x14ac:dyDescent="0.3">
      <c r="A21" s="14">
        <f t="shared" si="1"/>
        <v>2.5000000000000004</v>
      </c>
      <c r="B21" s="5" t="s">
        <v>8</v>
      </c>
      <c r="C21" s="15" t="s">
        <v>9</v>
      </c>
      <c r="D21" s="21"/>
      <c r="E21" s="16"/>
      <c r="F21" s="17">
        <f t="shared" si="0"/>
        <v>0</v>
      </c>
    </row>
    <row r="22" spans="1:6" ht="45.6" customHeight="1" x14ac:dyDescent="0.3">
      <c r="A22" s="14">
        <f t="shared" si="1"/>
        <v>2.6000000000000005</v>
      </c>
      <c r="B22" s="5" t="s">
        <v>15</v>
      </c>
      <c r="C22" s="15" t="s">
        <v>10</v>
      </c>
      <c r="D22" s="34">
        <v>266.41000000000003</v>
      </c>
      <c r="E22" s="16"/>
      <c r="F22" s="17">
        <f t="shared" si="0"/>
        <v>0</v>
      </c>
    </row>
    <row r="23" spans="1:6" ht="45.6" hidden="1" customHeight="1" x14ac:dyDescent="0.3">
      <c r="A23" s="14">
        <f t="shared" si="1"/>
        <v>2.7000000000000006</v>
      </c>
      <c r="B23" s="5" t="s">
        <v>16</v>
      </c>
      <c r="C23" s="15" t="s">
        <v>10</v>
      </c>
      <c r="D23" s="34"/>
      <c r="E23" s="16"/>
      <c r="F23" s="17">
        <f t="shared" si="0"/>
        <v>0</v>
      </c>
    </row>
    <row r="24" spans="1:6" ht="45.6" hidden="1" customHeight="1" x14ac:dyDescent="0.3">
      <c r="A24" s="14">
        <f t="shared" si="1"/>
        <v>2.8000000000000007</v>
      </c>
      <c r="B24" s="5" t="s">
        <v>17</v>
      </c>
      <c r="C24" s="15" t="s">
        <v>10</v>
      </c>
      <c r="D24" s="34"/>
      <c r="E24" s="16"/>
      <c r="F24" s="17">
        <f>D24*E24</f>
        <v>0</v>
      </c>
    </row>
    <row r="25" spans="1:6" ht="20.399999999999999" customHeight="1" x14ac:dyDescent="0.3">
      <c r="A25" s="14">
        <f t="shared" si="1"/>
        <v>2.9000000000000008</v>
      </c>
      <c r="B25" s="5" t="s">
        <v>39</v>
      </c>
      <c r="C25" s="15" t="s">
        <v>40</v>
      </c>
      <c r="D25" s="47">
        <v>561.6</v>
      </c>
      <c r="E25" s="16"/>
      <c r="F25" s="17">
        <f>D25*E25</f>
        <v>0</v>
      </c>
    </row>
    <row r="26" spans="1:6" ht="34.799999999999997" customHeight="1" x14ac:dyDescent="0.3">
      <c r="A26" s="48">
        <v>2.1</v>
      </c>
      <c r="B26" s="5" t="s">
        <v>43</v>
      </c>
      <c r="C26" s="15" t="s">
        <v>14</v>
      </c>
      <c r="D26" s="15">
        <v>1</v>
      </c>
      <c r="E26" s="16"/>
      <c r="F26" s="17">
        <f>D26*E26</f>
        <v>0</v>
      </c>
    </row>
    <row r="27" spans="1:6" ht="45.6" customHeight="1" x14ac:dyDescent="0.3">
      <c r="A27" s="48">
        <v>2.11</v>
      </c>
      <c r="B27" s="5" t="s">
        <v>57</v>
      </c>
      <c r="C27" s="6" t="s">
        <v>42</v>
      </c>
      <c r="D27" s="15">
        <v>24.12</v>
      </c>
      <c r="E27" s="16"/>
      <c r="F27" s="17">
        <f>D27*E27</f>
        <v>0</v>
      </c>
    </row>
    <row r="28" spans="1:6" ht="33.6" customHeight="1" x14ac:dyDescent="0.3">
      <c r="A28" s="14">
        <v>2.12</v>
      </c>
      <c r="B28" s="5" t="s">
        <v>38</v>
      </c>
      <c r="C28" s="15" t="s">
        <v>14</v>
      </c>
      <c r="D28" s="15">
        <v>1</v>
      </c>
      <c r="E28" s="16"/>
      <c r="F28" s="17">
        <f>D28*E28</f>
        <v>0</v>
      </c>
    </row>
    <row r="29" spans="1:6" ht="15" x14ac:dyDescent="0.3">
      <c r="A29" s="14"/>
      <c r="B29" s="63" t="s">
        <v>18</v>
      </c>
      <c r="C29" s="64"/>
      <c r="D29" s="64"/>
      <c r="E29" s="65"/>
      <c r="F29" s="18">
        <f>SUM(F28+F27+F26+F25+F22+F19+F18+F17)</f>
        <v>0</v>
      </c>
    </row>
    <row r="30" spans="1:6" ht="25.2" customHeight="1" x14ac:dyDescent="0.3">
      <c r="A30" s="49">
        <v>3</v>
      </c>
      <c r="B30" s="20" t="s">
        <v>29</v>
      </c>
      <c r="C30" s="15"/>
      <c r="D30" s="15"/>
      <c r="E30" s="16"/>
      <c r="F30" s="17"/>
    </row>
    <row r="31" spans="1:6" ht="50.4" customHeight="1" x14ac:dyDescent="0.3">
      <c r="A31" s="14">
        <v>3.1</v>
      </c>
      <c r="B31" s="55" t="s">
        <v>56</v>
      </c>
      <c r="C31" s="6" t="s">
        <v>42</v>
      </c>
      <c r="D31" s="6">
        <f>7.97*25</f>
        <v>199.25</v>
      </c>
      <c r="E31" s="16"/>
      <c r="F31" s="17">
        <f>D31*E31</f>
        <v>0</v>
      </c>
    </row>
    <row r="32" spans="1:6" ht="15" x14ac:dyDescent="0.3">
      <c r="A32" s="14"/>
      <c r="B32" s="63" t="s">
        <v>18</v>
      </c>
      <c r="C32" s="64"/>
      <c r="D32" s="64"/>
      <c r="E32" s="65"/>
      <c r="F32" s="18">
        <f>SUM(F31)</f>
        <v>0</v>
      </c>
    </row>
    <row r="33" spans="1:6" ht="15.6" thickBot="1" x14ac:dyDescent="0.35">
      <c r="A33" s="14"/>
      <c r="B33" s="63" t="s">
        <v>12</v>
      </c>
      <c r="C33" s="64"/>
      <c r="D33" s="64"/>
      <c r="E33" s="65"/>
      <c r="F33" s="18">
        <f>F29+F15+F32</f>
        <v>0</v>
      </c>
    </row>
    <row r="34" spans="1:6" ht="15.6" hidden="1" thickBot="1" x14ac:dyDescent="0.35">
      <c r="A34" s="22"/>
      <c r="B34" s="23" t="s">
        <v>23</v>
      </c>
      <c r="C34" s="24"/>
      <c r="D34" s="24"/>
      <c r="E34" s="25"/>
      <c r="F34" s="26"/>
    </row>
    <row r="35" spans="1:6" ht="15.6" thickBot="1" x14ac:dyDescent="0.35">
      <c r="A35" s="27"/>
      <c r="B35" s="28" t="s">
        <v>19</v>
      </c>
      <c r="C35" s="29"/>
      <c r="D35" s="29"/>
      <c r="E35" s="30"/>
      <c r="F35" s="56">
        <f>F33+F34</f>
        <v>0</v>
      </c>
    </row>
  </sheetData>
  <mergeCells count="15">
    <mergeCell ref="A6:F6"/>
    <mergeCell ref="A1:F1"/>
    <mergeCell ref="A2:F2"/>
    <mergeCell ref="A3:F3"/>
    <mergeCell ref="A4:F4"/>
    <mergeCell ref="A5:F5"/>
    <mergeCell ref="B32:E32"/>
    <mergeCell ref="B33:E33"/>
    <mergeCell ref="A10:F10"/>
    <mergeCell ref="A7:F7"/>
    <mergeCell ref="A8:F8"/>
    <mergeCell ref="A9:F9"/>
    <mergeCell ref="A11:F11"/>
    <mergeCell ref="B15:E15"/>
    <mergeCell ref="B29:E29"/>
  </mergeCells>
  <printOptions horizontalCentered="1"/>
  <pageMargins left="0.25" right="0.25" top="0.75" bottom="0.75" header="0.3" footer="0.3"/>
  <pageSetup paperSize="9" scale="8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5"/>
  <sheetViews>
    <sheetView topLeftCell="B24" workbookViewId="0">
      <selection activeCell="D31" sqref="D31"/>
    </sheetView>
  </sheetViews>
  <sheetFormatPr defaultColWidth="8.88671875" defaultRowHeight="15.6" x14ac:dyDescent="0.3"/>
  <cols>
    <col min="1" max="1" width="8.88671875" style="35"/>
    <col min="2" max="2" width="61.6640625" style="35" customWidth="1"/>
    <col min="3" max="3" width="8.33203125" style="35" customWidth="1"/>
    <col min="4" max="4" width="10.44140625" style="35" customWidth="1"/>
    <col min="5" max="5" width="13.5546875" style="35" customWidth="1"/>
    <col min="6" max="6" width="15.21875" style="35" bestFit="1" customWidth="1"/>
    <col min="7" max="16384" width="8.88671875" style="35"/>
  </cols>
  <sheetData>
    <row r="1" spans="1:6" x14ac:dyDescent="0.3">
      <c r="A1" s="75" t="s">
        <v>25</v>
      </c>
      <c r="B1" s="76"/>
      <c r="C1" s="76"/>
      <c r="D1" s="76"/>
      <c r="E1" s="76"/>
      <c r="F1" s="77"/>
    </row>
    <row r="2" spans="1:6" x14ac:dyDescent="0.3">
      <c r="A2" s="78" t="s">
        <v>21</v>
      </c>
      <c r="B2" s="79"/>
      <c r="C2" s="79"/>
      <c r="D2" s="79"/>
      <c r="E2" s="79"/>
      <c r="F2" s="80"/>
    </row>
    <row r="3" spans="1:6" x14ac:dyDescent="0.3">
      <c r="A3" s="78" t="s">
        <v>26</v>
      </c>
      <c r="B3" s="79"/>
      <c r="C3" s="79"/>
      <c r="D3" s="79"/>
      <c r="E3" s="79"/>
      <c r="F3" s="80"/>
    </row>
    <row r="4" spans="1:6" x14ac:dyDescent="0.3">
      <c r="A4" s="81" t="s">
        <v>27</v>
      </c>
      <c r="B4" s="82"/>
      <c r="C4" s="82"/>
      <c r="D4" s="82"/>
      <c r="E4" s="82"/>
      <c r="F4" s="83"/>
    </row>
    <row r="5" spans="1:6" x14ac:dyDescent="0.3">
      <c r="A5" s="81" t="s">
        <v>33</v>
      </c>
      <c r="B5" s="82"/>
      <c r="C5" s="82"/>
      <c r="D5" s="82"/>
      <c r="E5" s="82"/>
      <c r="F5" s="83"/>
    </row>
    <row r="6" spans="1:6" ht="16.2" thickBot="1" x14ac:dyDescent="0.35">
      <c r="A6" s="69" t="s">
        <v>30</v>
      </c>
      <c r="B6" s="70"/>
      <c r="C6" s="70"/>
      <c r="D6" s="70"/>
      <c r="E6" s="70"/>
      <c r="F6" s="71"/>
    </row>
    <row r="7" spans="1:6" x14ac:dyDescent="0.3">
      <c r="A7" s="72" t="s">
        <v>63</v>
      </c>
      <c r="B7" s="73"/>
      <c r="C7" s="73"/>
      <c r="D7" s="73"/>
      <c r="E7" s="73"/>
      <c r="F7" s="74"/>
    </row>
    <row r="8" spans="1:6" x14ac:dyDescent="0.3">
      <c r="A8" s="60" t="s">
        <v>28</v>
      </c>
      <c r="B8" s="61"/>
      <c r="C8" s="61"/>
      <c r="D8" s="61"/>
      <c r="E8" s="61"/>
      <c r="F8" s="62"/>
    </row>
    <row r="9" spans="1:6" x14ac:dyDescent="0.3">
      <c r="A9" s="60" t="s">
        <v>58</v>
      </c>
      <c r="B9" s="61"/>
      <c r="C9" s="61"/>
      <c r="D9" s="61"/>
      <c r="E9" s="61"/>
      <c r="F9" s="62"/>
    </row>
    <row r="10" spans="1:6" ht="16.2" thickBot="1" x14ac:dyDescent="0.35">
      <c r="A10" s="60" t="s">
        <v>51</v>
      </c>
      <c r="B10" s="61"/>
      <c r="C10" s="61"/>
      <c r="D10" s="61"/>
      <c r="E10" s="61"/>
      <c r="F10" s="62"/>
    </row>
    <row r="11" spans="1:6" ht="52.2" customHeight="1" x14ac:dyDescent="0.3">
      <c r="A11" s="66" t="s">
        <v>59</v>
      </c>
      <c r="B11" s="67"/>
      <c r="C11" s="67"/>
      <c r="D11" s="67"/>
      <c r="E11" s="67"/>
      <c r="F11" s="68"/>
    </row>
    <row r="12" spans="1:6" ht="30" x14ac:dyDescent="0.3">
      <c r="A12" s="37" t="s">
        <v>0</v>
      </c>
      <c r="B12" s="38" t="s">
        <v>1</v>
      </c>
      <c r="C12" s="38" t="s">
        <v>2</v>
      </c>
      <c r="D12" s="39" t="s">
        <v>20</v>
      </c>
      <c r="E12" s="39" t="s">
        <v>3</v>
      </c>
      <c r="F12" s="40" t="s">
        <v>4</v>
      </c>
    </row>
    <row r="13" spans="1:6" x14ac:dyDescent="0.3">
      <c r="A13" s="45">
        <v>1</v>
      </c>
      <c r="B13" s="43" t="s">
        <v>36</v>
      </c>
      <c r="C13" s="41"/>
      <c r="D13" s="42"/>
      <c r="E13" s="42"/>
      <c r="F13" s="41"/>
    </row>
    <row r="14" spans="1:6" ht="30" x14ac:dyDescent="0.3">
      <c r="A14" s="15">
        <v>1.1000000000000001</v>
      </c>
      <c r="B14" s="44" t="s">
        <v>37</v>
      </c>
      <c r="C14" s="15" t="s">
        <v>14</v>
      </c>
      <c r="D14" s="21">
        <v>1</v>
      </c>
      <c r="E14" s="53"/>
      <c r="F14" s="54">
        <f>D14*E14</f>
        <v>0</v>
      </c>
    </row>
    <row r="15" spans="1:6" x14ac:dyDescent="0.3">
      <c r="A15" s="14"/>
      <c r="B15" s="63" t="s">
        <v>11</v>
      </c>
      <c r="C15" s="64"/>
      <c r="D15" s="64"/>
      <c r="E15" s="65"/>
      <c r="F15" s="18">
        <f>F14</f>
        <v>0</v>
      </c>
    </row>
    <row r="16" spans="1:6" x14ac:dyDescent="0.3">
      <c r="A16" s="46">
        <v>2</v>
      </c>
      <c r="B16" s="11" t="s">
        <v>13</v>
      </c>
      <c r="C16" s="36"/>
      <c r="D16" s="36"/>
      <c r="E16" s="12"/>
      <c r="F16" s="13"/>
    </row>
    <row r="17" spans="1:8" ht="20.399999999999999" customHeight="1" x14ac:dyDescent="0.3">
      <c r="A17" s="14">
        <v>2.1</v>
      </c>
      <c r="B17" s="5" t="s">
        <v>24</v>
      </c>
      <c r="C17" s="15" t="s">
        <v>5</v>
      </c>
      <c r="D17" s="21">
        <v>6</v>
      </c>
      <c r="E17" s="16"/>
      <c r="F17" s="17">
        <f>D17*E17</f>
        <v>0</v>
      </c>
    </row>
    <row r="18" spans="1:8" ht="46.2" customHeight="1" x14ac:dyDescent="0.3">
      <c r="A18" s="14">
        <f>A17+0.1</f>
        <v>2.2000000000000002</v>
      </c>
      <c r="B18" s="5" t="s">
        <v>22</v>
      </c>
      <c r="C18" s="15" t="s">
        <v>14</v>
      </c>
      <c r="D18" s="21">
        <v>1</v>
      </c>
      <c r="E18" s="16"/>
      <c r="F18" s="17">
        <f t="shared" ref="F18:F23" si="0">D18*E18</f>
        <v>0</v>
      </c>
    </row>
    <row r="19" spans="1:8" ht="31.2" customHeight="1" x14ac:dyDescent="0.3">
      <c r="A19" s="14">
        <f t="shared" ref="A19:A25" si="1">A18+0.1</f>
        <v>2.3000000000000003</v>
      </c>
      <c r="B19" s="5" t="s">
        <v>6</v>
      </c>
      <c r="C19" s="15" t="s">
        <v>5</v>
      </c>
      <c r="D19" s="21">
        <v>11</v>
      </c>
      <c r="E19" s="16"/>
      <c r="F19" s="17">
        <f t="shared" si="0"/>
        <v>0</v>
      </c>
    </row>
    <row r="20" spans="1:8" ht="31.2" customHeight="1" x14ac:dyDescent="0.3">
      <c r="A20" s="14">
        <f t="shared" si="1"/>
        <v>2.4000000000000004</v>
      </c>
      <c r="B20" s="5" t="s">
        <v>7</v>
      </c>
      <c r="C20" s="15" t="s">
        <v>5</v>
      </c>
      <c r="D20" s="21">
        <v>1</v>
      </c>
      <c r="E20" s="16"/>
      <c r="F20" s="17">
        <f t="shared" si="0"/>
        <v>0</v>
      </c>
      <c r="H20" s="50"/>
    </row>
    <row r="21" spans="1:8" ht="20.399999999999999" customHeight="1" x14ac:dyDescent="0.3">
      <c r="A21" s="14">
        <f t="shared" si="1"/>
        <v>2.5000000000000004</v>
      </c>
      <c r="B21" s="5" t="s">
        <v>8</v>
      </c>
      <c r="C21" s="15" t="s">
        <v>9</v>
      </c>
      <c r="D21" s="21">
        <v>1</v>
      </c>
      <c r="E21" s="16"/>
      <c r="F21" s="17">
        <f t="shared" si="0"/>
        <v>0</v>
      </c>
    </row>
    <row r="22" spans="1:8" ht="45.6" customHeight="1" x14ac:dyDescent="0.3">
      <c r="A22" s="14">
        <f t="shared" si="1"/>
        <v>2.6000000000000005</v>
      </c>
      <c r="B22" s="5" t="s">
        <v>15</v>
      </c>
      <c r="C22" s="15" t="s">
        <v>10</v>
      </c>
      <c r="D22" s="21">
        <v>225.42</v>
      </c>
      <c r="E22" s="16"/>
      <c r="F22" s="17">
        <f t="shared" si="0"/>
        <v>0</v>
      </c>
    </row>
    <row r="23" spans="1:8" ht="45.6" customHeight="1" x14ac:dyDescent="0.3">
      <c r="A23" s="14">
        <f t="shared" si="1"/>
        <v>2.7000000000000006</v>
      </c>
      <c r="B23" s="5" t="s">
        <v>16</v>
      </c>
      <c r="C23" s="15" t="s">
        <v>10</v>
      </c>
      <c r="D23" s="21">
        <v>30.48</v>
      </c>
      <c r="E23" s="16"/>
      <c r="F23" s="17">
        <f t="shared" si="0"/>
        <v>0</v>
      </c>
    </row>
    <row r="24" spans="1:8" ht="45.6" customHeight="1" x14ac:dyDescent="0.3">
      <c r="A24" s="14">
        <f t="shared" si="1"/>
        <v>2.8000000000000007</v>
      </c>
      <c r="B24" s="5" t="s">
        <v>17</v>
      </c>
      <c r="C24" s="15" t="s">
        <v>10</v>
      </c>
      <c r="D24" s="21">
        <v>14.47</v>
      </c>
      <c r="E24" s="16"/>
      <c r="F24" s="17">
        <f>D24*E24</f>
        <v>0</v>
      </c>
    </row>
    <row r="25" spans="1:8" ht="22.2" customHeight="1" x14ac:dyDescent="0.3">
      <c r="A25" s="14">
        <f t="shared" si="1"/>
        <v>2.9000000000000008</v>
      </c>
      <c r="B25" s="5" t="s">
        <v>39</v>
      </c>
      <c r="C25" s="15" t="s">
        <v>40</v>
      </c>
      <c r="D25" s="21">
        <v>582.4</v>
      </c>
      <c r="E25" s="16"/>
      <c r="F25" s="17">
        <f>D25*E25</f>
        <v>0</v>
      </c>
    </row>
    <row r="26" spans="1:8" ht="31.8" customHeight="1" x14ac:dyDescent="0.3">
      <c r="A26" s="48">
        <v>2.1</v>
      </c>
      <c r="B26" s="5" t="s">
        <v>34</v>
      </c>
      <c r="C26" s="15" t="s">
        <v>14</v>
      </c>
      <c r="D26" s="21">
        <v>1</v>
      </c>
      <c r="E26" s="16"/>
      <c r="F26" s="17">
        <f>D26*E26</f>
        <v>0</v>
      </c>
    </row>
    <row r="27" spans="1:8" ht="47.4" customHeight="1" x14ac:dyDescent="0.3">
      <c r="A27" s="14">
        <v>2.11</v>
      </c>
      <c r="B27" s="5" t="s">
        <v>57</v>
      </c>
      <c r="C27" s="6" t="s">
        <v>42</v>
      </c>
      <c r="D27" s="21">
        <v>23.42</v>
      </c>
      <c r="E27" s="16"/>
      <c r="F27" s="17">
        <f>D27*E27</f>
        <v>0</v>
      </c>
    </row>
    <row r="28" spans="1:8" ht="32.4" customHeight="1" x14ac:dyDescent="0.3">
      <c r="A28" s="14">
        <v>2.12</v>
      </c>
      <c r="B28" s="5" t="s">
        <v>41</v>
      </c>
      <c r="C28" s="15" t="s">
        <v>14</v>
      </c>
      <c r="D28" s="21">
        <v>1</v>
      </c>
      <c r="E28" s="16"/>
      <c r="F28" s="17">
        <f>D28*E28</f>
        <v>0</v>
      </c>
    </row>
    <row r="29" spans="1:8" x14ac:dyDescent="0.3">
      <c r="A29" s="14"/>
      <c r="B29" s="84" t="s">
        <v>18</v>
      </c>
      <c r="C29" s="85"/>
      <c r="D29" s="85"/>
      <c r="E29" s="86"/>
      <c r="F29" s="18">
        <f>SUM(F28+F27+F26+F25+F24+F23+F22+F21+F20+F19+F18+F17)</f>
        <v>0</v>
      </c>
    </row>
    <row r="30" spans="1:8" x14ac:dyDescent="0.3">
      <c r="A30" s="49">
        <v>3</v>
      </c>
      <c r="B30" s="20" t="s">
        <v>29</v>
      </c>
      <c r="C30" s="15"/>
      <c r="D30" s="15"/>
      <c r="E30" s="16"/>
      <c r="F30" s="17"/>
    </row>
    <row r="31" spans="1:8" ht="46.8" customHeight="1" x14ac:dyDescent="0.3">
      <c r="A31" s="14">
        <v>3.1</v>
      </c>
      <c r="B31" s="55" t="s">
        <v>56</v>
      </c>
      <c r="C31" s="6" t="s">
        <v>42</v>
      </c>
      <c r="D31" s="6">
        <f>7.97*25</f>
        <v>199.25</v>
      </c>
      <c r="E31" s="16"/>
      <c r="F31" s="17">
        <f>D31*E31</f>
        <v>0</v>
      </c>
    </row>
    <row r="32" spans="1:8" x14ac:dyDescent="0.3">
      <c r="A32" s="14"/>
      <c r="B32" s="63" t="s">
        <v>18</v>
      </c>
      <c r="C32" s="64"/>
      <c r="D32" s="64"/>
      <c r="E32" s="65"/>
      <c r="F32" s="18">
        <f>SUM(F31)</f>
        <v>0</v>
      </c>
    </row>
    <row r="33" spans="1:6" ht="16.2" thickBot="1" x14ac:dyDescent="0.35">
      <c r="A33" s="14"/>
      <c r="B33" s="84" t="s">
        <v>12</v>
      </c>
      <c r="C33" s="85"/>
      <c r="D33" s="85"/>
      <c r="E33" s="86"/>
      <c r="F33" s="18">
        <f>F29+F15+F32</f>
        <v>0</v>
      </c>
    </row>
    <row r="34" spans="1:6" ht="12.6" hidden="1" customHeight="1" x14ac:dyDescent="0.3">
      <c r="A34" s="51"/>
      <c r="B34" s="7" t="s">
        <v>23</v>
      </c>
      <c r="C34" s="8"/>
      <c r="D34" s="8"/>
      <c r="E34" s="9"/>
      <c r="F34" s="10"/>
    </row>
    <row r="35" spans="1:6" ht="16.2" thickBot="1" x14ac:dyDescent="0.35">
      <c r="A35" s="52"/>
      <c r="B35" s="1" t="s">
        <v>19</v>
      </c>
      <c r="C35" s="2"/>
      <c r="D35" s="2"/>
      <c r="E35" s="3"/>
      <c r="F35" s="4">
        <f>F33+F34</f>
        <v>0</v>
      </c>
    </row>
  </sheetData>
  <mergeCells count="15">
    <mergeCell ref="A6:F6"/>
    <mergeCell ref="A1:F1"/>
    <mergeCell ref="A2:F2"/>
    <mergeCell ref="A3:F3"/>
    <mergeCell ref="A4:F4"/>
    <mergeCell ref="A5:F5"/>
    <mergeCell ref="B29:E29"/>
    <mergeCell ref="B32:E32"/>
    <mergeCell ref="B33:E33"/>
    <mergeCell ref="A7:F7"/>
    <mergeCell ref="A8:F8"/>
    <mergeCell ref="A9:F9"/>
    <mergeCell ref="A10:F10"/>
    <mergeCell ref="A11:F11"/>
    <mergeCell ref="B15:E15"/>
  </mergeCells>
  <pageMargins left="0.7" right="0.7" top="0.75" bottom="0.75" header="0.3" footer="0.3"/>
  <pageSetup paperSize="9" scale="74"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7</vt:i4>
      </vt:variant>
    </vt:vector>
  </HeadingPairs>
  <TitlesOfParts>
    <vt:vector size="15" baseType="lpstr">
      <vt:lpstr>BOQ Lot 1</vt:lpstr>
      <vt:lpstr>BOQ Lot 2</vt:lpstr>
      <vt:lpstr>BOQ Lot 3</vt:lpstr>
      <vt:lpstr>BOQ Lot 4</vt:lpstr>
      <vt:lpstr>BOQ Lot 5</vt:lpstr>
      <vt:lpstr>BOQ Lot 6</vt:lpstr>
      <vt:lpstr>BOQ Lot 7</vt:lpstr>
      <vt:lpstr>BOQ Lot 8</vt:lpstr>
      <vt:lpstr>'BOQ Lot 1'!Print_Area</vt:lpstr>
      <vt:lpstr>'BOQ Lot 2'!Print_Area</vt:lpstr>
      <vt:lpstr>'BOQ Lot 3'!Print_Area</vt:lpstr>
      <vt:lpstr>'BOQ Lot 4'!Print_Area</vt:lpstr>
      <vt:lpstr>'BOQ Lot 5'!Print_Area</vt:lpstr>
      <vt:lpstr>'BOQ Lot 6'!Print_Area</vt:lpstr>
      <vt:lpstr>'BOQ Lot 7'!Print_Area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Antonio Amuchin Marshall</dc:creator>
  <cp:lastModifiedBy>THOMSON</cp:lastModifiedBy>
  <cp:lastPrinted>2026-04-23T09:40:47Z</cp:lastPrinted>
  <dcterms:created xsi:type="dcterms:W3CDTF">2025-05-27T18:06:22Z</dcterms:created>
  <dcterms:modified xsi:type="dcterms:W3CDTF">2026-04-27T12:25:44Z</dcterms:modified>
</cp:coreProperties>
</file>